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BC293B11-8BAC-4322-8119-E70B5229140A}"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00000000-000D-0000-FFFF-FFFF00000000}"/>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J28" i="1" l="1"/>
  <c r="I28" i="1"/>
</calcChain>
</file>

<file path=xl/sharedStrings.xml><?xml version="1.0" encoding="utf-8"?>
<sst xmlns="http://schemas.openxmlformats.org/spreadsheetml/2006/main" count="912" uniqueCount="309">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</sst>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proposta" displayName="Contraproposta" ref="A9:L50" totalsRowShown="0" headerRowDxfId="22" dataDxfId="20" headerRowBorderDxfId="21" tableBorderDxfId="19">
  <autoFilter ref="A9:L50" xr:uid="{00000000-0009-0000-0100-000001000000}">
    <filterColumn colId="3">
      <filters>
        <filter val="Cirurgia e Traumatologia Buco-Maxilo-Facial"/>
        <filter val="Periodontia"/>
        <filter val="Prevenção"/>
        <filter val="Prótese Dentária"/>
      </filters>
    </filterColumn>
  </autoFilter>
  <tableColumns count="12">
    <tableColumn id="6" xr3:uid="{00000000-0010-0000-0000-000006000000}" name="Cód. Tuss" dataDxfId="18"/>
    <tableColumn id="1" xr3:uid="{00000000-0010-0000-0000-000001000000}" name="Procedimento" dataDxfId="17" totalsRowDxfId="16">
      <calculatedColumnFormula>VLOOKUP(Contraproposta[[#This Row],[Cód. Tuss]],BASE[],4,0)</calculatedColumnFormula>
    </tableColumn>
    <tableColumn id="13" xr3:uid="{00000000-0010-0000-0000-00000D000000}" name="Região" dataDxfId="15" totalsRowDxfId="14">
      <calculatedColumnFormula>VLOOKUP(Contraproposta[[#This Row],[Cód. Tuss]],BASE[],6,0)</calculatedColumnFormula>
    </tableColumn>
    <tableColumn id="5" xr3:uid="{00000000-0010-0000-0000-000005000000}" name="Área Atuação" dataDxfId="13">
      <calculatedColumnFormula>VLOOKUP(Contraproposta[[#This Row],[Cód. Tuss]],BASE[],2,0)</calculatedColumnFormula>
    </tableColumn>
    <tableColumn id="2" xr3:uid="{00000000-0010-0000-0000-000002000000}" name="Quantidade de USO" dataDxfId="12">
      <calculatedColumnFormula>VLOOKUP(Contraproposta[[#This Row],[Cód. Tuss]],BASE[],7,0)</calculatedColumnFormula>
    </tableColumn>
    <tableColumn id="3" xr3:uid="{00000000-0010-0000-0000-000003000000}" name="Valor - Moeda 0,30" dataDxfId="11" dataCellStyle="Moeda">
      <calculatedColumnFormula>Contraproposta[[#This Row],[Quantidade de USO]]*0.3</calculatedColumnFormula>
    </tableColumn>
    <tableColumn id="11" xr3:uid="{00000000-0010-0000-0000-00000B000000}" name="Valor Sugerido pela Clinica (R$)" dataDxfId="10" dataCellStyle="Moeda"/>
    <tableColumn id="10" xr3:uid="{00000000-0010-0000-0000-00000A000000}" name="Moeda   Sugerida" dataDxfId="9" dataCellStyle="Moeda">
      <calculatedColumnFormula>IFERROR(ROUNDUP(Contraproposta[[#This Row],[Valor Sugerido pela Clinica (R$)]]/Contraproposta[[#This Row],[Quantidade de USO]],2),"-")</calculatedColumnFormula>
    </tableColumn>
    <tableColumn id="4" xr3:uid="{00000000-0010-0000-0000-000004000000}" name="Valor Aprovado (R$)" dataDxfId="8" dataCellStyle="Moeda">
      <calculatedColumnFormula>Contraproposta[[#This Row],[Moeda Aprovada]]*Contraproposta[[#This Row],[Quantidade de USO]]</calculatedColumnFormula>
    </tableColumn>
    <tableColumn id="7" xr3:uid="{00000000-0010-0000-0000-000007000000}" name="Moeda Aprovada" dataDxfId="7" dataCellStyle="Moeda">
      <calculatedColumnFormula>IFERROR(ROUNDUP(Contraproposta[[#This Row],[Valor Aprovado (R$)]]/Contraproposta[[#This Row],[Quantidade de USO]],2),"-")</calculatedColumnFormula>
    </tableColumn>
    <tableColumn id="8" xr3:uid="{00000000-0010-0000-0000-000008000000}" name="Valor - Solicitado pela Clinica" dataDxfId="6"/>
    <tableColumn id="9" xr3:uid="{00000000-0010-0000-0000-000009000000}"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SE" displayName="BASE" ref="A1:G210" totalsRowShown="0" tableBorderDxfId="4">
  <autoFilter ref="A1:G210" xr:uid="{00000000-0009-0000-0100-000002000000}"/>
  <tableColumns count="7">
    <tableColumn id="1" xr3:uid="{00000000-0010-0000-0100-000001000000}" name="cód" dataDxfId="3"/>
    <tableColumn id="2" xr3:uid="{00000000-0010-0000-0100-000002000000}" name="ÁREA"/>
    <tableColumn id="3" xr3:uid="{00000000-0010-0000-0100-000003000000}" name="TUSS"/>
    <tableColumn id="4" xr3:uid="{00000000-0010-0000-0100-000004000000}" name="PROCEDIMENTOS ODONTOLÓGICOS" dataDxfId="2" dataCellStyle="Texto Explicativo"/>
    <tableColumn id="5" xr3:uid="{00000000-0010-0000-0100-000005000000}" name="Comprovação"/>
    <tableColumn id="6" xr3:uid="{00000000-0010-0000-0100-000006000000}" name="APLICAÇÃO" dataDxfId="1"/>
    <tableColumn id="7" xr3:uid="{00000000-0010-0000-0100-000007000000}"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4"/>
  <sheetViews>
    <sheetView showGridLines="0" tabSelected="1" topLeftCell="A9" zoomScaleNormal="100" workbookViewId="0">
      <selection activeCell="G43" sqref="G43"/>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36</v>
      </c>
      <c r="H10" s="86">
        <f>IFERROR(ROUNDUP(Contraproposta[[#This Row],[Valor Sugerido pela Clinica (R$)]]/Contraproposta[[#This Row],[Quantidade de USO]],2),"-")</f>
        <v>0.5</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hidden="1"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60</v>
      </c>
      <c r="H12" s="87">
        <f>IFERROR(ROUNDUP(Contraproposta[[#This Row],[Valor Sugerido pela Clinica (R$)]]/Contraproposta[[#This Row],[Quantidade de USO]],2),"-")</f>
        <v>0.43</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hidden="1"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hidden="1"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hidden="1"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hidden="1"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hidden="1"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hidden="1"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hidden="1"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hidden="1"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hidden="1"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hidden="1"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hidden="1"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hidden="1"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hidden="1"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hidden="1"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hidden="1"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70</v>
      </c>
      <c r="H28" s="86">
        <f>IFERROR(ROUNDUP(Contraproposta[[#This Row],[Valor Sugerido pela Clinica (R$)]]/Contraproposta[[#This Row],[Quantidade de USO]],2),"-")</f>
        <v>0.49</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c r="H29" s="87">
        <f>IFERROR(ROUNDUP(Contraproposta[[#This Row],[Valor Sugerido pela Clinica (R$)]]/Contraproposta[[#This Row],[Quantidade de USO]],2),"-")</f>
        <v>0</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100</v>
      </c>
      <c r="H34" s="86">
        <f>IFERROR(ROUNDUP(Contraproposta[[#This Row],[Valor Sugerido pela Clinica (R$)]]/Contraproposta[[#This Row],[Quantidade de USO]],2),"-")</f>
        <v>0.48</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100</v>
      </c>
      <c r="H35" s="87">
        <f>IFERROR(ROUNDUP(Contraproposta[[#This Row],[Valor Sugerido pela Clinica (R$)]]/Contraproposta[[#This Row],[Quantidade de USO]],2),"-")</f>
        <v>0.7</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86</v>
      </c>
      <c r="H36" s="86">
        <f>IFERROR(ROUNDUP(Contraproposta[[#This Row],[Valor Sugerido pela Clinica (R$)]]/Contraproposta[[#This Row],[Quantidade de USO]],2),"-")</f>
        <v>1.18</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86</v>
      </c>
      <c r="H37" s="87">
        <f>IFERROR(ROUNDUP(Contraproposta[[#This Row],[Valor Sugerido pela Clinica (R$)]]/Contraproposta[[#This Row],[Quantidade de USO]],2),"-")</f>
        <v>1.18</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86</v>
      </c>
      <c r="H38" s="86">
        <f>IFERROR(ROUNDUP(Contraproposta[[#This Row],[Valor Sugerido pela Clinica (R$)]]/Contraproposta[[#This Row],[Quantidade de USO]],2),"-")</f>
        <v>1.18</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150</v>
      </c>
      <c r="H39" s="87">
        <f>IFERROR(ROUNDUP(Contraproposta[[#This Row],[Valor Sugerido pela Clinica (R$)]]/Contraproposta[[#This Row],[Quantidade de USO]],2),"-")</f>
        <v>0.81</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200</v>
      </c>
      <c r="H40" s="86">
        <f>IFERROR(ROUNDUP(Contraproposta[[#This Row],[Valor Sugerido pela Clinica (R$)]]/Contraproposta[[#This Row],[Quantidade de USO]],2),"-")</f>
        <v>0.56000000000000005</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200</v>
      </c>
      <c r="H41" s="87">
        <f>IFERROR(ROUNDUP(Contraproposta[[#This Row],[Valor Sugerido pela Clinica (R$)]]/Contraproposta[[#This Row],[Quantidade de USO]],2),"-")</f>
        <v>0.56000000000000005</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100</v>
      </c>
      <c r="H42" s="86">
        <f>IFERROR(ROUNDUP(Contraproposta[[#This Row],[Valor Sugerido pela Clinica (R$)]]/Contraproposta[[#This Row],[Quantidade de USO]],2),"-")</f>
        <v>0.65</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100</v>
      </c>
      <c r="H43" s="87">
        <f>IFERROR(ROUNDUP(Contraproposta[[#This Row],[Valor Sugerido pela Clinica (R$)]]/Contraproposta[[#This Row],[Quantidade de USO]],2),"-")</f>
        <v>0.65</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50</v>
      </c>
      <c r="H48" s="86">
        <f>IFERROR(ROUNDUP(Contraproposta[[#This Row],[Valor Sugerido pela Clinica (R$)]]/Contraproposta[[#This Row],[Quantidade de USO]],2),"-")</f>
        <v>0.43</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PDO0056</cp:lastModifiedBy>
  <cp:lastPrinted>2023-11-21T11:17:27Z</cp:lastPrinted>
  <dcterms:created xsi:type="dcterms:W3CDTF">2022-05-30T20:03:10Z</dcterms:created>
  <dcterms:modified xsi:type="dcterms:W3CDTF">2024-06-13T13:08:42Z</dcterms:modified>
</cp:coreProperties>
</file>