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aproposta" sheetId="1" r:id="rId4"/>
    <sheet state="hidden" name="Base" sheetId="2" r:id="rId5"/>
  </sheets>
  <definedNames/>
  <calcPr/>
  <extLst>
    <ext uri="GoogleSheetsCustomDataVersion2">
      <go:sheetsCustomData xmlns:go="http://customooxmlschemas.google.com/" r:id="rId6" roundtripDataChecksum="ILM4Y951Q759d/1AqzE8oinAZPf1lL781O6BfGRSA7c="/>
    </ext>
  </extLst>
</workbook>
</file>

<file path=xl/sharedStrings.xml><?xml version="1.0" encoding="utf-8"?>
<sst xmlns="http://schemas.openxmlformats.org/spreadsheetml/2006/main" count="897" uniqueCount="310">
  <si>
    <t>Contraproposta</t>
  </si>
  <si>
    <t>Clinica/Dentista: Thiago H C Iemini - CROMG 49378</t>
  </si>
  <si>
    <t>Áreas negociadas: Prevenção, Diagnóstico, Dentística, Endodontia, Periodontia, Cirurgia, Prótese e Radiologia</t>
  </si>
  <si>
    <t>Cód. Tuss</t>
  </si>
  <si>
    <t>Procedimento</t>
  </si>
  <si>
    <t>Região</t>
  </si>
  <si>
    <t>Área Atuação</t>
  </si>
  <si>
    <t>Quantidade de USO</t>
  </si>
  <si>
    <t>Valor - Moeda 0,30</t>
  </si>
  <si>
    <t>Valor Sugerido pela Clinica (R$)</t>
  </si>
  <si>
    <t>Moeda   Sugerida</t>
  </si>
  <si>
    <t>Valor Aprovado (R$)</t>
  </si>
  <si>
    <t>Moeda Aprovada</t>
  </si>
  <si>
    <t>Valor - Solicitado pela Clinica</t>
  </si>
  <si>
    <t>Mult - Solicitado pela Clinica</t>
  </si>
  <si>
    <t>Informar valor</t>
  </si>
  <si>
    <t>xx</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</si>
  <si>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</si>
  <si>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cód</t>
  </si>
  <si>
    <t>ÁREA</t>
  </si>
  <si>
    <t>TUSS</t>
  </si>
  <si>
    <t>PROCEDIMENTOS ODONTOLÓGICOS</t>
  </si>
  <si>
    <t>Comprovação</t>
  </si>
  <si>
    <t>APLICAÇÃO</t>
  </si>
  <si>
    <t>HMO</t>
  </si>
  <si>
    <t>Urgência e Emergência</t>
  </si>
  <si>
    <t>consulta odontologica de urgencia</t>
  </si>
  <si>
    <t>Não</t>
  </si>
  <si>
    <t>BOCA</t>
  </si>
  <si>
    <t>consulta odontologica de urgencia 24hs</t>
  </si>
  <si>
    <t>colagem de fragmentos dentários</t>
  </si>
  <si>
    <t>Foto inicial</t>
  </si>
  <si>
    <t>DENTE</t>
  </si>
  <si>
    <t>controle de hemorragia com aplicação de agente hemostático em região buco-maxilo-facial</t>
  </si>
  <si>
    <t>-</t>
  </si>
  <si>
    <t>controle de hemorragia sem aplicação de agente hemostático em região buco-maxilo-facial</t>
  </si>
  <si>
    <t>curativo de demora em endodontia</t>
  </si>
  <si>
    <t>RX inicial</t>
  </si>
  <si>
    <t>imobilização dentária em dentes permanentes</t>
  </si>
  <si>
    <t>Foto inicial e Final</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</si>
  <si>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</si>
  <si>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</si>
  <si>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</si>
  <si>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</si>
  <si>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</si>
  <si>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</si>
  <si>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Foto inicial na solicitação e foto final na produção(pagamento)</t>
  </si>
  <si>
    <t>tratamento de abscesso periodontal agudo</t>
  </si>
  <si>
    <t>tratamento de alveolite</t>
  </si>
  <si>
    <t>tratamento de pericoronarite</t>
  </si>
  <si>
    <t>tratamento em odontalgia aguda</t>
  </si>
  <si>
    <t>Diagnóstico</t>
  </si>
  <si>
    <t>consulta odontológica</t>
  </si>
  <si>
    <t>diagnóstico anatomopatológico em citologia esfoliativa na região buco-maxilo-facial</t>
  </si>
  <si>
    <t>Anexar laudo laboratorial para produção.</t>
  </si>
  <si>
    <t>diagnóstico anatomopatológico em material de biópsia na região buco-maxilo-facial</t>
  </si>
  <si>
    <t>diagnóstico anatomopatológico em peça cirúrgica na região buco-maxilo-facial</t>
  </si>
  <si>
    <t>diagnóstico anatomopatológico em punção na região buco-maxilo-facial</t>
  </si>
  <si>
    <t>Prevenção</t>
  </si>
  <si>
    <t>aplicação tópica de flúor</t>
  </si>
  <si>
    <t>atividade educativa em saúde bucal</t>
  </si>
  <si>
    <t>controle de biofilme (placa bacteriana)</t>
  </si>
  <si>
    <t>profilaxia: polimento coronário</t>
  </si>
  <si>
    <t>teste de fluxo salivar</t>
  </si>
  <si>
    <t>teste de ph salivar</t>
  </si>
  <si>
    <t>Radiologia Odontológica e Imaginologia</t>
  </si>
  <si>
    <t>fotografia</t>
  </si>
  <si>
    <t>Imagem radiográfica deve estar anexada no sistema</t>
  </si>
  <si>
    <t>levantamento radiográfico (exame radiodôntico)</t>
  </si>
  <si>
    <t>modelos ortodônticos</t>
  </si>
  <si>
    <t>Imagens (fotos) devem estar anexadas no sistema.</t>
  </si>
  <si>
    <t>radiografia oclusal</t>
  </si>
  <si>
    <t>ARCADA</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</si>
  <si>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</si>
  <si>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</si>
  <si>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</si>
  <si>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</si>
  <si>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</si>
  <si>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</si>
  <si>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</si>
  <si>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</si>
  <si>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</si>
  <si>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</si>
  <si>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</si>
  <si>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</si>
  <si>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Radiografias fotos, modelos e traçados devem estar anexados no sistema.</t>
  </si>
  <si>
    <t>documentação ortodôntica "b"</t>
  </si>
  <si>
    <t>documentação ortodôntica "e"</t>
  </si>
  <si>
    <t>Endodontia</t>
  </si>
  <si>
    <t>amputação radicular com obturação retrogada</t>
  </si>
  <si>
    <t>RX Inicial/Final</t>
  </si>
  <si>
    <t>amputação radicular sem obturação retrogada</t>
  </si>
  <si>
    <t>apicetomia birradiculares com obturação retrógrada</t>
  </si>
  <si>
    <t>Rx Inicial e final</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</si>
  <si>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</si>
  <si>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</si>
  <si>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</si>
  <si>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</si>
  <si>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</si>
  <si>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</si>
  <si>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</si>
  <si>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remocao de nucleo intrara\radicular</t>
  </si>
  <si>
    <t>RX Inicial</t>
  </si>
  <si>
    <t>retratamento endodôntico birradicular</t>
  </si>
  <si>
    <t>RX Inicial e Rx Final (rx final deve apresentar os condutos dissociados).</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</si>
  <si>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</si>
  <si>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</si>
  <si>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</si>
  <si>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</si>
  <si>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</si>
  <si>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</si>
  <si>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</si>
  <si>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Dentística Restauradora</t>
  </si>
  <si>
    <t>clareamento dentário caseiro</t>
  </si>
  <si>
    <t>clareamento dentário de consultório</t>
  </si>
  <si>
    <t>clareamento a laser</t>
  </si>
  <si>
    <t>faceta direta em resina fotopolimerizável</t>
  </si>
  <si>
    <t>Foto Inicial e Final</t>
  </si>
  <si>
    <t>placa de acetato para clareamento caseiro</t>
  </si>
  <si>
    <t>Foto Final</t>
  </si>
  <si>
    <t>restauração amálgama 1 face</t>
  </si>
  <si>
    <t>Imagem inicial (foto ou Rx) na produção quando solicitação for em dente posterior com envolvimento de face proximal.</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</si>
  <si>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</si>
  <si>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</si>
  <si>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</si>
  <si>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</si>
  <si>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</si>
  <si>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</si>
  <si>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</si>
  <si>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</si>
  <si>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</si>
  <si>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</si>
  <si>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</si>
  <si>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</si>
  <si>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Odontopediatria</t>
  </si>
  <si>
    <t>aplicação de cariostático</t>
  </si>
  <si>
    <t>aplicação de selante - técnica invasiva</t>
  </si>
  <si>
    <t>aplicação de selante de fóssulas e fissuras</t>
  </si>
  <si>
    <t>aplicação tópica de verniz fluoretado</t>
  </si>
  <si>
    <t>Foto Inicial na solicitação.</t>
  </si>
  <si>
    <t>condicionamento em odontologia</t>
  </si>
  <si>
    <t>condicionamento em odontologia para pacientes com necessidades especiais</t>
  </si>
  <si>
    <t>coroa de acetato em dente decíduo</t>
  </si>
  <si>
    <t>Enviar rx inicial na solicitação e Enviar rx e foto Final na produção.</t>
  </si>
  <si>
    <t>coroa de acetato em dente permanente</t>
  </si>
  <si>
    <t>Foto Inicial na solicitação Foto final na produção.</t>
  </si>
  <si>
    <t>coroa de aço em dente decíduo</t>
  </si>
  <si>
    <t>Enviar rx inicial na solicitação e Enviar rx Final na produção.</t>
  </si>
  <si>
    <t>coroa de aço em dente permanente</t>
  </si>
  <si>
    <t>coroa de policarbonato em dente decíduo</t>
  </si>
  <si>
    <t>coroa de policarbonato em dente permanente</t>
  </si>
  <si>
    <t>exodontia simples de decíduos</t>
  </si>
  <si>
    <t>mantenedor de espaço fixo</t>
  </si>
  <si>
    <t>Enviar rx inicial na solicitação. Enviar na produção foto com o mantenedor instalado.</t>
  </si>
  <si>
    <t>mantenedor de espaço removível</t>
  </si>
  <si>
    <t>pulpotomia em dente decíduo</t>
  </si>
  <si>
    <t>tratamento endodôntico em decíduos</t>
  </si>
  <si>
    <t>Periodontia</t>
  </si>
  <si>
    <t>aumento de coroa clínica</t>
  </si>
  <si>
    <t>RX Inicial na solicitação e Rx Final na produção.</t>
  </si>
  <si>
    <t>cirurgia periodontal a retalho</t>
  </si>
  <si>
    <t>RX Panorâmico ou Levantamento Radiográfico na solicitação.</t>
  </si>
  <si>
    <t>SEGMENTO</t>
  </si>
  <si>
    <t>cunha proximal</t>
  </si>
  <si>
    <t>Foto Inicial</t>
  </si>
  <si>
    <t>HEMIARCADA</t>
  </si>
  <si>
    <t>enxerto conjuntivo subteptelial</t>
  </si>
  <si>
    <t>Foto Inicial na solicitação e Foto Final na produção.</t>
  </si>
  <si>
    <t>enxerto gengival livre</t>
  </si>
  <si>
    <t>enxerto pediculado</t>
  </si>
  <si>
    <t>gengivectomia</t>
  </si>
  <si>
    <t>gengivoplastia</t>
  </si>
  <si>
    <t>implante ósseo integrado</t>
  </si>
  <si>
    <t>Rx inicial na solicitação e rx final na produção.</t>
  </si>
  <si>
    <t>raspagem supra-gengival</t>
  </si>
  <si>
    <t>raspagem sub-gengival/alisamento radicular</t>
  </si>
  <si>
    <t>Periograma preenchido na produção</t>
  </si>
  <si>
    <t>reabertura - colocação de cicatrizador</t>
  </si>
  <si>
    <t>Cirurgia e Traumatologia Buco-Maxilo-Facial</t>
  </si>
  <si>
    <t>aprofundamento / aumento de vestibulo</t>
  </si>
  <si>
    <t>Enviar foto inicial na solicitação. Enviar foto final da produção.</t>
  </si>
  <si>
    <t>biópsia de boca</t>
  </si>
  <si>
    <t>Enviar foto inicial na solicitação. Enviar foto final (pós biópsia na produção).</t>
  </si>
  <si>
    <t>biópsia de glândula salivar</t>
  </si>
  <si>
    <t>biópsia de lábio</t>
  </si>
  <si>
    <t>biópsia de língua</t>
  </si>
  <si>
    <t>biópsia de mandíbula</t>
  </si>
  <si>
    <t>biópsia de maxila</t>
  </si>
  <si>
    <t>bridectomia</t>
  </si>
  <si>
    <t>Enviar foto inicial na solicitação. Enviar foto final.</t>
  </si>
  <si>
    <t>bridotomia</t>
  </si>
  <si>
    <t>00005850</t>
  </si>
  <si>
    <t>cirurgia para correcao de tuberosidade</t>
  </si>
  <si>
    <t>Rx Inicial</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</si>
  <si>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</si>
  <si>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</si>
  <si>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</si>
  <si>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</si>
  <si>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</si>
  <si>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</si>
  <si>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</si>
  <si>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Rx panorâmico na solicitação.</t>
  </si>
  <si>
    <t>exerese ou excisão de mucocele</t>
  </si>
  <si>
    <t>exerese ou excisão de rânula</t>
  </si>
  <si>
    <t>exodontia a retalho </t>
  </si>
  <si>
    <t>exodontia de permanente por indicação ortodôntica/protética</t>
  </si>
  <si>
    <t>Anexar carta do Ortodontista.</t>
  </si>
  <si>
    <t>exodontia de raiz residual </t>
  </si>
  <si>
    <t>exodontia simples de permanente</t>
  </si>
  <si>
    <t>frenulectomia labial</t>
  </si>
  <si>
    <t>Enviar foto inicial na solicitação. Enviar foto final na produção.</t>
  </si>
  <si>
    <t>frenulectomia lingual</t>
  </si>
  <si>
    <t>frenulotomia labial</t>
  </si>
  <si>
    <t>frenulotomia lingual</t>
  </si>
  <si>
    <t>odonto-secção</t>
  </si>
  <si>
    <t>punção aspirativa na região buco-maxilo-facial</t>
  </si>
  <si>
    <t>Foto Inicial e Laudo Laboratorial (Anatomapopatológico)</t>
  </si>
  <si>
    <t>punção aspirativa orientada por imagem na região buco-maxilo-facial</t>
  </si>
  <si>
    <t>reconstrução sulco gengivo labial</t>
  </si>
  <si>
    <t>Enviar foto inicial na solicitação. Enviar foto na produção.</t>
  </si>
  <si>
    <t>redução cruenta de fraturas alveolo dentárias</t>
  </si>
  <si>
    <t>RX inicial.</t>
  </si>
  <si>
    <t>redução incruenta de fraturas alveolo dentárias</t>
  </si>
  <si>
    <t>remoção de dentes inclusos / impactados</t>
  </si>
  <si>
    <t>RX Panorâmico inicial na produção</t>
  </si>
  <si>
    <t>remoção de dentes semi inclusos / impactados</t>
  </si>
  <si>
    <t>exodontia simples de supra numerario</t>
  </si>
  <si>
    <t>Rx Inicial e RX Final</t>
  </si>
  <si>
    <t>remocao de dentes supra-numerarios (inclusos ou impactados)</t>
  </si>
  <si>
    <t>retirada de corpo estranho oroantral ou oronasal da região buco-maxilo-facial</t>
  </si>
  <si>
    <t>sutura de ferida em região buco-maxilo-facial</t>
  </si>
  <si>
    <t>tracionamento cirúrgico com finalidade ortodôntica</t>
  </si>
  <si>
    <t>RX Inicial na solicitação Enviar foto final na produção.</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</si>
  <si>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</si>
  <si>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</si>
  <si>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</si>
  <si>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</si>
  <si>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Enviar foto inicial na solicitação.</t>
  </si>
  <si>
    <t>tratamento cirurgico de hiperplasia de tecidos ósseos/cartilaginosos na região buco-maxilo-facial</t>
  </si>
  <si>
    <t>Rx inicial na solicitação.</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</si>
  <si>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</si>
  <si>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</si>
  <si>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</si>
  <si>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Enviar RX e foto inicial na solicitação.</t>
  </si>
  <si>
    <t>ulectomia</t>
  </si>
  <si>
    <t>ulotomia</t>
  </si>
  <si>
    <t>Prótese Dentária</t>
  </si>
  <si>
    <t>análogo  do implante</t>
  </si>
  <si>
    <t>conserto em prótese parcial removível (em consultório e em laboratório)</t>
  </si>
  <si>
    <t>Foto Inicial na solicitação e Foto final na produção.</t>
  </si>
  <si>
    <t>conserto em prótese parcial removível (exclusivamente em consultório)</t>
  </si>
  <si>
    <t>conserto em prótese total (em consultório e em laboratório)</t>
  </si>
  <si>
    <t>conserto em prótese total (exclusivamento em consultório)</t>
  </si>
  <si>
    <t>coroa provisória com pino</t>
  </si>
  <si>
    <t>RX Inicial na solicitação. Rx final e Foto Final na produção</t>
  </si>
  <si>
    <t>coroa provisória sem pino</t>
  </si>
  <si>
    <t>coroa total acrílica prensada</t>
  </si>
  <si>
    <t>coroa total em cerâmica pura</t>
  </si>
  <si>
    <t>coroa total em cerômero</t>
  </si>
  <si>
    <t>DENTE (ANTERIOR)</t>
  </si>
  <si>
    <t>coroa total metálica</t>
  </si>
  <si>
    <t>RX Inicial na solicitação. Rx final na produção.</t>
  </si>
  <si>
    <t>DENTE (POSTERIOR)</t>
  </si>
  <si>
    <t>coroa total metalo plástica - cerômero</t>
  </si>
  <si>
    <t>coroa total metalo plástica - resina acrílica</t>
  </si>
  <si>
    <t>coroa total metalo-cerâmica</t>
  </si>
  <si>
    <t>coroa total metalo-cerâmica sobre implante</t>
  </si>
  <si>
    <t>Rx inicial na solicitação e Rx e foto final na produção.</t>
  </si>
  <si>
    <t>diagnóstico por meio de enceramento</t>
  </si>
  <si>
    <t>encaixe fêmea ou macho (por elemento)</t>
  </si>
  <si>
    <t>faceta em cerâmica pura</t>
  </si>
  <si>
    <t>faceta em cerômero</t>
  </si>
  <si>
    <t>munhão standart</t>
  </si>
  <si>
    <t>núcleo de preenchimento</t>
  </si>
  <si>
    <t>RX Inicial e Final</t>
  </si>
  <si>
    <t>núcleo metálico fundido</t>
  </si>
  <si>
    <t>órtese miorrelaxante (placa oclusal estabilizadora)</t>
  </si>
  <si>
    <t>Foto Inicial na solicitação  e Foto Final com a Placa instalada na produção.</t>
  </si>
  <si>
    <t>órtese reposicionadora (placa oclusal reposicionadora)</t>
  </si>
  <si>
    <t>pino pre-fabricado</t>
  </si>
  <si>
    <t>RX Inicial na solicitação e rx final na produção.</t>
  </si>
  <si>
    <t>placa oclusal resiliente</t>
  </si>
  <si>
    <t>Foto Inicial e Final com a Placa Oclusal Instalada</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</si>
  <si>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</si>
  <si>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</si>
  <si>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</si>
  <si>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</si>
  <si>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</si>
  <si>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</si>
  <si>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RX Panorâmico na solicitação. Foto final com a PPR instalada.</t>
  </si>
  <si>
    <t>prótese parcial removível bilateral c/ grampos</t>
  </si>
  <si>
    <t>prótese parcial removível com encaixes de precisão ou de semi precisão</t>
  </si>
  <si>
    <t>prótese total</t>
  </si>
  <si>
    <t>Rx inicial (panorâmico) na solicitação e Foto Final com a prótese instalada.</t>
  </si>
  <si>
    <t>prótese total imediata</t>
  </si>
  <si>
    <t>prótese total incolor</t>
  </si>
  <si>
    <t>reembasamento de prótese total ou parcial - imediato (em consultório)</t>
  </si>
  <si>
    <t>reembasamento de prótese total ou parcial - imediato (em laboratório)</t>
  </si>
  <si>
    <t>restauração em cerâmica pura - inlay</t>
  </si>
  <si>
    <t>Rx inicial e foto final</t>
  </si>
  <si>
    <t>restauração em cerâmica pura - onlay</t>
  </si>
  <si>
    <t>restauração em cerômero - onlay</t>
  </si>
  <si>
    <t>Rx inicial + Rx final e foto na produção</t>
  </si>
  <si>
    <t>restauração em cerômero - inlay</t>
  </si>
  <si>
    <t>restauração metálica fundida</t>
  </si>
  <si>
    <t>RX Inicial na solicitação e Rx final na produção.</t>
  </si>
  <si>
    <t>transfer</t>
  </si>
  <si>
    <t>Ortodontia</t>
  </si>
  <si>
    <t>manutencao de aparelho ortodontico - aparelho fixo</t>
  </si>
  <si>
    <t>ortouniplan 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</si>
</sst>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
    <numFmt numFmtId="165" formatCode="_-&quot;R$&quot;\ * #,##0.00_-;\-&quot;R$&quot;\ * #,##0.00_-;_-&quot;R$&quot;\ * &quot;-&quot;??_-;_-@"/>
  </numFmts>
  <fonts count="16">
    <font>
      <sz val="11.0"/>
      <color theme="1"/>
      <name val="Calibri"/>
      <scheme val="minor"/>
    </font>
    <font>
      <b/>
      <sz val="36.0"/>
      <color theme="1"/>
      <name val="Calibri"/>
    </font>
    <font>
      <sz val="11.0"/>
      <color theme="1"/>
      <name val="Calibri"/>
    </font>
    <font/>
    <font>
      <b/>
      <sz val="14.0"/>
      <color rgb="FFC00000"/>
      <name val="Calibri"/>
    </font>
    <font>
      <b/>
      <sz val="11.0"/>
      <color theme="0"/>
      <name val="Calibri"/>
    </font>
    <font>
      <sz val="11.0"/>
      <color rgb="FFFFFFFF"/>
      <name val="Calibri"/>
    </font>
    <font>
      <sz val="11.0"/>
      <color rgb="FF3F3F3F"/>
      <name val="Calibri"/>
    </font>
    <font>
      <sz val="11.0"/>
      <color rgb="FF0C0C0C"/>
      <name val="Calibri"/>
    </font>
    <font>
      <sz val="11.0"/>
      <color rgb="FF000000"/>
      <name val="Calibri"/>
    </font>
    <font>
      <b/>
      <sz val="10.0"/>
      <color rgb="FFFFFFFF"/>
      <name val="Arial"/>
    </font>
    <font>
      <b/>
      <sz val="10.0"/>
      <color rgb="FFFFFFFF"/>
      <name val="Calibri"/>
    </font>
    <font>
      <b/>
      <sz val="8.0"/>
      <color theme="1"/>
      <name val="Arial"/>
    </font>
    <font>
      <sz val="9.0"/>
      <color theme="1"/>
      <name val="Arial"/>
    </font>
    <font>
      <sz val="10.0"/>
      <color rgb="FF000000"/>
      <name val="Calibri"/>
    </font>
    <font>
      <b/>
      <sz val="8.0"/>
      <color rgb="FFFFFFFF"/>
      <name val="Arial"/>
    </font>
  </fonts>
  <fills count="17">
    <fill>
      <patternFill patternType="none"/>
    </fill>
    <fill>
      <patternFill patternType="lightGray"/>
    </fill>
    <fill>
      <patternFill patternType="solid">
        <fgColor theme="5"/>
        <bgColor theme="5"/>
      </patternFill>
    </fill>
    <fill>
      <patternFill patternType="solid">
        <fgColor rgb="FFFF9981"/>
        <bgColor rgb="FFFF9981"/>
      </patternFill>
    </fill>
    <fill>
      <patternFill patternType="solid">
        <fgColor rgb="FFFFE79B"/>
        <bgColor rgb="FFFFE79B"/>
      </patternFill>
    </fill>
    <fill>
      <patternFill patternType="solid">
        <fgColor rgb="FF92D050"/>
        <bgColor rgb="FF92D050"/>
      </patternFill>
    </fill>
    <fill>
      <patternFill patternType="solid">
        <fgColor theme="0"/>
        <bgColor theme="0"/>
      </patternFill>
    </fill>
    <fill>
      <patternFill patternType="solid">
        <fgColor rgb="FFFFFBEF"/>
        <bgColor rgb="FFFFFBEF"/>
      </patternFill>
    </fill>
    <fill>
      <patternFill patternType="solid">
        <fgColor rgb="FFF4FFEF"/>
        <bgColor rgb="FFF4FFEF"/>
      </patternFill>
    </fill>
    <fill>
      <patternFill patternType="solid">
        <fgColor rgb="FFE2EFD9"/>
        <bgColor rgb="FFE2EFD9"/>
      </patternFill>
    </fill>
    <fill>
      <patternFill patternType="solid">
        <fgColor rgb="FFFFEBEB"/>
        <bgColor rgb="FFFFEBEB"/>
      </patternFill>
    </fill>
    <fill>
      <patternFill patternType="solid">
        <fgColor rgb="FFE46C0A"/>
        <bgColor rgb="FFE46C0A"/>
      </patternFill>
    </fill>
    <fill>
      <patternFill patternType="solid">
        <fgColor rgb="FF404040"/>
        <bgColor rgb="FF404040"/>
      </patternFill>
    </fill>
    <fill>
      <patternFill patternType="solid">
        <fgColor rgb="FFFFFFFF"/>
        <bgColor rgb="FFFFFFFF"/>
      </patternFill>
    </fill>
    <fill>
      <patternFill patternType="solid">
        <fgColor rgb="FFF79646"/>
        <bgColor rgb="FFF79646"/>
      </patternFill>
    </fill>
    <fill>
      <patternFill patternType="solid">
        <fgColor rgb="FFA6A6A6"/>
        <bgColor rgb="FFA6A6A6"/>
      </patternFill>
    </fill>
    <fill>
      <patternFill patternType="solid">
        <fgColor rgb="FF000000"/>
        <bgColor rgb="FF000000"/>
      </patternFill>
    </fill>
  </fills>
  <borders count="38">
    <border/>
    <border>
      <bottom style="medium">
        <color rgb="FF000000"/>
      </bottom>
    </border>
    <border>
      <bottom style="thin">
        <color rgb="FF000000"/>
      </bottom>
    </border>
    <border>
      <left style="medium">
        <color rgb="FF000000"/>
      </left>
      <righ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bottom style="thin">
        <color rgb="FFF4B083"/>
      </bottom>
    </border>
    <border>
      <right style="medium">
        <color rgb="FF000000"/>
      </right>
    </border>
    <border>
      <left style="medium">
        <color rgb="FF000000"/>
      </left>
      <right/>
      <top/>
      <bottom/>
    </border>
    <border>
      <left style="medium">
        <color rgb="FF000000"/>
      </left>
      <right style="medium">
        <color rgb="FF000000"/>
      </right>
      <top style="medium">
        <color rgb="FF000000"/>
      </top>
      <bottom/>
    </border>
    <border>
      <left/>
      <right style="medium">
        <color rgb="FF000000"/>
      </right>
      <top/>
      <bottom/>
    </border>
    <border>
      <left/>
      <right/>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808080"/>
      </right>
      <top style="medium">
        <color rgb="FF000000"/>
      </top>
      <bottom style="medium">
        <color rgb="FF000000"/>
      </bottom>
    </border>
    <border>
      <left style="thin">
        <color rgb="FF808080"/>
      </left>
      <right style="thin">
        <color rgb="FF808080"/>
      </right>
      <top style="medium">
        <color rgb="FF000000"/>
      </top>
      <bottom style="medium">
        <color rgb="FF000000"/>
      </bottom>
    </border>
    <border>
      <left style="medium">
        <color rgb="FF000000"/>
      </left>
      <right style="medium">
        <color rgb="FF000000"/>
      </right>
      <top style="medium">
        <color rgb="FF000000"/>
      </top>
      <bottom style="thin">
        <color rgb="FF808080"/>
      </bottom>
    </border>
    <border>
      <left/>
      <right/>
      <top style="medium">
        <color rgb="FF000000"/>
      </top>
      <bottom style="thin">
        <color rgb="FF808080"/>
      </bottom>
    </border>
    <border>
      <left style="medium">
        <color rgb="FF000000"/>
      </left>
      <right style="thin">
        <color rgb="FF808080"/>
      </right>
      <top style="medium">
        <color rgb="FF000000"/>
      </top>
      <bottom style="thin">
        <color rgb="FF808080"/>
      </bottom>
    </border>
    <border>
      <left style="thin">
        <color rgb="FF808080"/>
      </left>
      <right style="thin">
        <color rgb="FF808080"/>
      </right>
      <top style="medium">
        <color rgb="FF000000"/>
      </top>
      <bottom style="thin">
        <color rgb="FF808080"/>
      </bottom>
    </border>
    <border>
      <left style="medium">
        <color rgb="FF000000"/>
      </left>
      <right style="medium">
        <color rgb="FF000000"/>
      </right>
      <top style="thin">
        <color rgb="FF808080"/>
      </top>
      <bottom style="thin">
        <color rgb="FF808080"/>
      </bottom>
    </border>
    <border>
      <left/>
      <right/>
      <top style="thin">
        <color rgb="FF808080"/>
      </top>
      <bottom style="thin">
        <color rgb="FF808080"/>
      </bottom>
    </border>
    <border>
      <left style="medium">
        <color rgb="FF000000"/>
      </left>
      <right style="medium">
        <color rgb="FF000000"/>
      </right>
      <top style="thin">
        <color rgb="FF808080"/>
      </top>
      <bottom style="medium">
        <color rgb="FF000000"/>
      </bottom>
    </border>
    <border>
      <left/>
      <right/>
      <top style="thin">
        <color rgb="FF808080"/>
      </top>
      <bottom style="medium">
        <color rgb="FF000000"/>
      </bottom>
    </border>
    <border>
      <left style="medium">
        <color rgb="FF000000"/>
      </left>
      <right style="medium">
        <color rgb="FF000000"/>
      </right>
      <top/>
      <bottom style="thin">
        <color rgb="FF808080"/>
      </bottom>
    </border>
    <border>
      <left style="medium">
        <color rgb="FF000000"/>
      </left>
      <right style="medium">
        <color rgb="FF000000"/>
      </right>
      <bottom style="thin">
        <color rgb="FF808080"/>
      </bottom>
    </border>
    <border>
      <left/>
      <right/>
      <top/>
      <bottom style="thin">
        <color rgb="FF808080"/>
      </bottom>
    </border>
    <border>
      <left style="medium">
        <color rgb="FF000000"/>
      </left>
      <right style="medium">
        <color rgb="FF000000"/>
      </right>
      <top style="thin">
        <color rgb="FF808080"/>
      </top>
      <bottom/>
    </border>
    <border>
      <left/>
      <right/>
      <top style="thin">
        <color rgb="FF808080"/>
      </top>
      <bottom/>
    </border>
    <border>
      <left style="medium">
        <color rgb="FF000000"/>
      </left>
      <right style="thin">
        <color rgb="FF808080"/>
      </right>
      <top style="medium">
        <color rgb="FF000000"/>
      </top>
      <bottom/>
    </border>
    <border>
      <left style="thin">
        <color rgb="FF808080"/>
      </left>
      <right style="thin">
        <color rgb="FF808080"/>
      </right>
      <top style="medium">
        <color rgb="FF000000"/>
      </top>
      <bottom/>
    </border>
    <border>
      <left style="medium">
        <color rgb="FF000000"/>
      </left>
      <right style="medium">
        <color rgb="FF000000"/>
      </right>
      <top style="thin">
        <color rgb="FF808080"/>
      </top>
    </border>
    <border>
      <left style="medium">
        <color rgb="FF000000"/>
      </left>
      <right/>
      <top style="medium">
        <color rgb="FF000000"/>
      </top>
      <bottom style="thin">
        <color rgb="FF808080"/>
      </bottom>
    </border>
    <border>
      <left style="medium">
        <color rgb="FF000000"/>
      </left>
      <right/>
      <top style="thin">
        <color rgb="FF808080"/>
      </top>
      <bottom style="medium">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left" vertical="center"/>
    </xf>
    <xf borderId="1" fillId="0" fontId="3" numFmtId="0" xfId="0" applyBorder="1" applyFont="1"/>
    <xf borderId="1" fillId="0" fontId="2" numFmtId="0" xfId="0" applyAlignment="1" applyBorder="1" applyFont="1">
      <alignment horizontal="left" vertical="center"/>
    </xf>
    <xf borderId="1" fillId="0" fontId="2" numFmtId="0" xfId="0" applyBorder="1" applyFont="1"/>
    <xf borderId="0" fillId="0" fontId="1" numFmtId="0" xfId="0" applyAlignment="1" applyFont="1">
      <alignment horizontal="left" vertical="center"/>
    </xf>
    <xf borderId="0" fillId="0" fontId="4" numFmtId="0" xfId="0" applyAlignment="1" applyFont="1">
      <alignment horizontal="left" readingOrder="0" vertical="center"/>
    </xf>
    <xf borderId="0" fillId="0" fontId="2" numFmtId="0" xfId="0" applyAlignment="1" applyFont="1">
      <alignment horizontal="right" vertical="center"/>
    </xf>
    <xf borderId="2" fillId="0" fontId="2" numFmtId="0" xfId="0" applyAlignment="1" applyBorder="1" applyFont="1">
      <alignment horizontal="left" vertical="center"/>
    </xf>
    <xf borderId="2" fillId="0" fontId="2" numFmtId="164" xfId="0" applyAlignment="1" applyBorder="1" applyFont="1" applyNumberFormat="1">
      <alignment horizontal="left" vertical="center"/>
    </xf>
    <xf borderId="2" fillId="0" fontId="2" numFmtId="164" xfId="0" applyAlignment="1" applyBorder="1" applyFont="1" applyNumberFormat="1">
      <alignment horizontal="center" vertical="center"/>
    </xf>
    <xf borderId="2" fillId="0" fontId="2" numFmtId="0" xfId="0" applyBorder="1" applyFont="1"/>
    <xf borderId="0" fillId="0" fontId="2" numFmtId="164" xfId="0" applyAlignment="1" applyFont="1" applyNumberFormat="1">
      <alignment horizontal="left" vertical="center"/>
    </xf>
    <xf borderId="0" fillId="0" fontId="2" numFmtId="164" xfId="0" applyAlignment="1" applyFont="1" applyNumberFormat="1">
      <alignment horizontal="center" vertical="center"/>
    </xf>
    <xf borderId="3" fillId="2" fontId="5" numFmtId="0" xfId="0" applyAlignment="1" applyBorder="1" applyFill="1" applyFont="1">
      <alignment horizontal="left" vertical="center"/>
    </xf>
    <xf borderId="4" fillId="0" fontId="6" numFmtId="0" xfId="0" applyAlignment="1" applyBorder="1" applyFont="1">
      <alignment horizontal="left" vertical="center"/>
    </xf>
    <xf borderId="4" fillId="0" fontId="6" numFmtId="0" xfId="0" applyAlignment="1" applyBorder="1" applyFont="1">
      <alignment horizontal="center" vertical="center"/>
    </xf>
    <xf borderId="5" fillId="0" fontId="6" numFmtId="0" xfId="0" applyAlignment="1" applyBorder="1" applyFont="1">
      <alignment horizontal="left" vertical="center"/>
    </xf>
    <xf borderId="3" fillId="3" fontId="6" numFmtId="0" xfId="0" applyAlignment="1" applyBorder="1" applyFill="1" applyFont="1">
      <alignment horizontal="center" shrinkToFit="0" vertical="center" wrapText="1"/>
    </xf>
    <xf borderId="6" fillId="3" fontId="6" numFmtId="0" xfId="0" applyAlignment="1" applyBorder="1" applyFont="1">
      <alignment horizontal="center" shrinkToFit="0" vertical="center" wrapText="1"/>
    </xf>
    <xf borderId="3" fillId="4" fontId="7" numFmtId="0" xfId="0" applyAlignment="1" applyBorder="1" applyFill="1" applyFont="1">
      <alignment horizontal="center" shrinkToFit="0" vertical="center" wrapText="1"/>
    </xf>
    <xf borderId="7" fillId="4" fontId="7" numFmtId="0" xfId="0" applyAlignment="1" applyBorder="1" applyFont="1">
      <alignment horizontal="center" shrinkToFit="0" vertical="center" wrapText="1"/>
    </xf>
    <xf borderId="3" fillId="5" fontId="6" numFmtId="0" xfId="0" applyAlignment="1" applyBorder="1" applyFill="1" applyFont="1">
      <alignment horizontal="center" shrinkToFit="0" vertical="center" wrapText="1"/>
    </xf>
    <xf borderId="7" fillId="5" fontId="6"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8" fillId="0" fontId="8" numFmtId="0" xfId="0" applyAlignment="1" applyBorder="1" applyFont="1">
      <alignment horizontal="left" vertical="center"/>
    </xf>
    <xf borderId="0" fillId="0" fontId="8" numFmtId="0" xfId="0" applyAlignment="1" applyFont="1">
      <alignment horizontal="left" vertical="center"/>
    </xf>
    <xf borderId="0" fillId="0" fontId="8" numFmtId="0" xfId="0" applyAlignment="1" applyFont="1">
      <alignment horizontal="center" vertical="center"/>
    </xf>
    <xf borderId="9" fillId="0" fontId="8" numFmtId="0" xfId="0" applyAlignment="1" applyBorder="1" applyFont="1">
      <alignment horizontal="left" vertical="center"/>
    </xf>
    <xf borderId="10" fillId="6" fontId="8" numFmtId="0" xfId="0" applyAlignment="1" applyBorder="1" applyFill="1" applyFont="1">
      <alignment horizontal="center" vertical="center"/>
    </xf>
    <xf borderId="10" fillId="6" fontId="8" numFmtId="165" xfId="0" applyAlignment="1" applyBorder="1" applyFont="1" applyNumberFormat="1">
      <alignment horizontal="center" vertical="center"/>
    </xf>
    <xf borderId="11" fillId="7" fontId="8" numFmtId="165" xfId="0" applyAlignment="1" applyBorder="1" applyFill="1" applyFont="1" applyNumberFormat="1">
      <alignment horizontal="center" readingOrder="0" vertical="center"/>
    </xf>
    <xf borderId="12" fillId="7" fontId="8" numFmtId="2" xfId="0" applyAlignment="1" applyBorder="1" applyFont="1" applyNumberFormat="1">
      <alignment horizontal="center" vertical="center"/>
    </xf>
    <xf borderId="12" fillId="8" fontId="8" numFmtId="2" xfId="0" applyAlignment="1" applyBorder="1" applyFill="1" applyFont="1" applyNumberFormat="1">
      <alignment horizontal="center" vertical="center"/>
    </xf>
    <xf borderId="13" fillId="9" fontId="2" numFmtId="165" xfId="0" applyAlignment="1" applyBorder="1" applyFill="1" applyFont="1" applyNumberFormat="1">
      <alignment horizontal="center" vertical="center"/>
    </xf>
    <xf borderId="13" fillId="9" fontId="2" numFmtId="2" xfId="0" applyAlignment="1" applyBorder="1" applyFont="1" applyNumberFormat="1">
      <alignment horizontal="center" vertical="center"/>
    </xf>
    <xf borderId="10" fillId="10" fontId="8" numFmtId="0" xfId="0" applyAlignment="1" applyBorder="1" applyFill="1" applyFont="1">
      <alignment horizontal="center" vertical="center"/>
    </xf>
    <xf borderId="10" fillId="10" fontId="8" numFmtId="165" xfId="0" applyAlignment="1" applyBorder="1" applyFont="1" applyNumberFormat="1">
      <alignment horizontal="center" vertical="center"/>
    </xf>
    <xf borderId="14" fillId="7" fontId="8" numFmtId="165" xfId="0" applyAlignment="1" applyBorder="1" applyFont="1" applyNumberFormat="1">
      <alignment horizontal="center" readingOrder="0" vertical="center"/>
    </xf>
    <xf borderId="12" fillId="6" fontId="8" numFmtId="2" xfId="0" applyAlignment="1" applyBorder="1" applyFont="1" applyNumberFormat="1">
      <alignment horizontal="center" vertical="center"/>
    </xf>
    <xf borderId="14" fillId="7" fontId="8" numFmtId="165" xfId="0" applyAlignment="1" applyBorder="1" applyFont="1" applyNumberFormat="1">
      <alignment horizontal="center" vertical="center"/>
    </xf>
    <xf borderId="10" fillId="8" fontId="8" numFmtId="165" xfId="0" applyAlignment="1" applyBorder="1" applyFont="1" applyNumberFormat="1">
      <alignment horizontal="center" vertical="center"/>
    </xf>
    <xf borderId="10" fillId="9" fontId="2" numFmtId="165" xfId="0" applyAlignment="1" applyBorder="1" applyFont="1" applyNumberFormat="1">
      <alignment horizontal="center" vertical="center"/>
    </xf>
    <xf borderId="15" fillId="7" fontId="8" numFmtId="165" xfId="0" applyAlignment="1" applyBorder="1" applyFont="1" applyNumberFormat="1">
      <alignment horizontal="center" readingOrder="0" vertical="center"/>
    </xf>
    <xf borderId="16" fillId="7" fontId="8" numFmtId="2" xfId="0" applyAlignment="1" applyBorder="1" applyFont="1" applyNumberFormat="1">
      <alignment horizontal="center" vertical="center"/>
    </xf>
    <xf borderId="0" fillId="0" fontId="2" numFmtId="0" xfId="0" applyAlignment="1" applyFont="1">
      <alignment horizontal="center"/>
    </xf>
    <xf borderId="0" fillId="0" fontId="2" numFmtId="0" xfId="0" applyAlignment="1" applyFont="1">
      <alignment horizontal="left"/>
    </xf>
    <xf borderId="0" fillId="0" fontId="2" numFmtId="0" xfId="0" applyAlignment="1" applyFont="1">
      <alignment horizontal="left" shrinkToFit="0" vertical="center" wrapText="1"/>
    </xf>
    <xf borderId="0" fillId="0" fontId="2" numFmtId="0" xfId="0" applyAlignment="1" applyFont="1">
      <alignment horizontal="center" shrinkToFit="0" vertical="center" wrapText="1"/>
    </xf>
    <xf borderId="0" fillId="0" fontId="9" numFmtId="0" xfId="0" applyAlignment="1" applyFont="1">
      <alignment vertical="center"/>
    </xf>
    <xf borderId="17" fillId="11" fontId="10" numFmtId="0" xfId="0" applyAlignment="1" applyBorder="1" applyFill="1" applyFont="1">
      <alignment horizontal="center" vertical="center"/>
    </xf>
    <xf borderId="6" fillId="11" fontId="10" numFmtId="0" xfId="0" applyAlignment="1" applyBorder="1" applyFont="1">
      <alignment horizontal="center" vertical="center"/>
    </xf>
    <xf borderId="18" fillId="11" fontId="10" numFmtId="0" xfId="0" applyAlignment="1" applyBorder="1" applyFont="1">
      <alignment horizontal="center" vertical="center"/>
    </xf>
    <xf borderId="19" fillId="11" fontId="10" numFmtId="0" xfId="0" applyAlignment="1" applyBorder="1" applyFont="1">
      <alignment horizontal="center" vertical="center"/>
    </xf>
    <xf borderId="20" fillId="12" fontId="11" numFmtId="0" xfId="0" applyAlignment="1" applyBorder="1" applyFill="1" applyFont="1">
      <alignment horizontal="center" vertical="center"/>
    </xf>
    <xf borderId="20" fillId="13" fontId="12" numFmtId="0" xfId="0" applyAlignment="1" applyBorder="1" applyFill="1" applyFont="1">
      <alignment horizontal="center" vertical="center"/>
    </xf>
    <xf borderId="20" fillId="14" fontId="13" numFmtId="0" xfId="0" applyAlignment="1" applyBorder="1" applyFill="1" applyFont="1">
      <alignment vertical="center"/>
    </xf>
    <xf borderId="21" fillId="13" fontId="14" numFmtId="0" xfId="0" applyAlignment="1" applyBorder="1" applyFont="1">
      <alignment horizontal="center" vertical="center"/>
    </xf>
    <xf borderId="22" fillId="13" fontId="14" numFmtId="0" xfId="0" applyAlignment="1" applyBorder="1" applyFont="1">
      <alignment horizontal="center" vertical="center"/>
    </xf>
    <xf borderId="23" fillId="13" fontId="12" numFmtId="0" xfId="0" applyAlignment="1" applyBorder="1" applyFont="1">
      <alignment horizontal="center" vertical="center"/>
    </xf>
    <xf borderId="24" fillId="12" fontId="11" numFmtId="0" xfId="0" applyAlignment="1" applyBorder="1" applyFont="1">
      <alignment horizontal="center" vertical="center"/>
    </xf>
    <xf borderId="24" fillId="13" fontId="12" numFmtId="0" xfId="0" applyAlignment="1" applyBorder="1" applyFont="1">
      <alignment horizontal="center" vertical="center"/>
    </xf>
    <xf borderId="25" fillId="13" fontId="14" numFmtId="0" xfId="0" applyAlignment="1" applyBorder="1" applyFont="1">
      <alignment horizontal="center" vertical="center"/>
    </xf>
    <xf borderId="26" fillId="12" fontId="11" numFmtId="0" xfId="0" applyAlignment="1" applyBorder="1" applyFont="1">
      <alignment horizontal="center" vertical="center"/>
    </xf>
    <xf borderId="26" fillId="13" fontId="12" numFmtId="0" xfId="0" applyAlignment="1" applyBorder="1" applyFont="1">
      <alignment horizontal="center" vertical="center"/>
    </xf>
    <xf borderId="27" fillId="13" fontId="14" numFmtId="0" xfId="0" applyAlignment="1" applyBorder="1" applyFont="1">
      <alignment horizontal="center" vertical="center"/>
    </xf>
    <xf borderId="20" fillId="15" fontId="11" numFmtId="0" xfId="0" applyAlignment="1" applyBorder="1" applyFill="1" applyFont="1">
      <alignment horizontal="center" vertical="center"/>
    </xf>
    <xf borderId="24" fillId="15" fontId="11" numFmtId="0" xfId="0" applyAlignment="1" applyBorder="1" applyFont="1">
      <alignment horizontal="center" vertical="center"/>
    </xf>
    <xf borderId="26" fillId="15" fontId="11" numFmtId="0" xfId="0" applyAlignment="1" applyBorder="1" applyFont="1">
      <alignment horizontal="center" vertical="center"/>
    </xf>
    <xf borderId="28" fillId="12" fontId="11" numFmtId="0" xfId="0" applyAlignment="1" applyBorder="1" applyFont="1">
      <alignment horizontal="center" vertical="center"/>
    </xf>
    <xf borderId="29" fillId="0" fontId="12" numFmtId="0" xfId="0" applyAlignment="1" applyBorder="1" applyFont="1">
      <alignment horizontal="center" vertical="center"/>
    </xf>
    <xf borderId="30" fillId="13" fontId="14" numFmtId="0" xfId="0" applyAlignment="1" applyBorder="1" applyFont="1">
      <alignment horizontal="center" vertical="center"/>
    </xf>
    <xf borderId="31" fillId="12" fontId="11" numFmtId="0" xfId="0" applyAlignment="1" applyBorder="1" applyFont="1">
      <alignment horizontal="center" vertical="center"/>
    </xf>
    <xf borderId="31" fillId="13" fontId="12" numFmtId="0" xfId="0" applyAlignment="1" applyBorder="1" applyFont="1">
      <alignment horizontal="center" vertical="center"/>
    </xf>
    <xf borderId="32" fillId="13" fontId="14" numFmtId="0" xfId="0" applyAlignment="1" applyBorder="1" applyFont="1">
      <alignment horizontal="center" vertical="center"/>
    </xf>
    <xf borderId="20" fillId="13" fontId="13" numFmtId="0" xfId="0" applyAlignment="1" applyBorder="1" applyFont="1">
      <alignment vertical="center"/>
    </xf>
    <xf borderId="28" fillId="15" fontId="11" numFmtId="0" xfId="0" applyAlignment="1" applyBorder="1" applyFont="1">
      <alignment horizontal="center" vertical="center"/>
    </xf>
    <xf borderId="14" fillId="13" fontId="12" numFmtId="0" xfId="0" applyAlignment="1" applyBorder="1" applyFont="1">
      <alignment horizontal="center" vertical="center"/>
    </xf>
    <xf borderId="20" fillId="0" fontId="13" numFmtId="0" xfId="0" applyAlignment="1" applyBorder="1" applyFont="1">
      <alignment vertical="center"/>
    </xf>
    <xf borderId="31" fillId="15" fontId="11" numFmtId="0" xfId="0" applyAlignment="1" applyBorder="1" applyFont="1">
      <alignment horizontal="center" vertical="center"/>
    </xf>
    <xf borderId="11" fillId="14" fontId="13" numFmtId="0" xfId="0" applyAlignment="1" applyBorder="1" applyFont="1">
      <alignment vertical="center"/>
    </xf>
    <xf borderId="33" fillId="13" fontId="14" numFmtId="0" xfId="0" applyAlignment="1" applyBorder="1" applyFont="1">
      <alignment horizontal="center" vertical="center"/>
    </xf>
    <xf borderId="34" fillId="13" fontId="12" numFmtId="0" xfId="0" applyAlignment="1" applyBorder="1" applyFont="1">
      <alignment horizontal="center" vertical="center"/>
    </xf>
    <xf borderId="17" fillId="14" fontId="13" numFmtId="0" xfId="0" applyAlignment="1" applyBorder="1" applyFont="1">
      <alignment vertical="center"/>
    </xf>
    <xf borderId="18" fillId="13" fontId="14" numFmtId="0" xfId="0" applyAlignment="1" applyBorder="1" applyFont="1">
      <alignment horizontal="center" vertical="center"/>
    </xf>
    <xf borderId="19" fillId="13" fontId="12" numFmtId="0" xfId="0" applyAlignment="1" applyBorder="1" applyFont="1">
      <alignment horizontal="center" vertical="center"/>
    </xf>
    <xf borderId="28" fillId="13" fontId="12" numFmtId="0" xfId="0" applyAlignment="1" applyBorder="1" applyFont="1">
      <alignment horizontal="center" vertical="center"/>
    </xf>
    <xf borderId="35" fillId="0" fontId="12" numFmtId="0" xfId="0" applyAlignment="1" applyBorder="1" applyFont="1">
      <alignment horizontal="center" vertical="center"/>
    </xf>
    <xf borderId="28" fillId="16" fontId="11" numFmtId="0" xfId="0" applyAlignment="1" applyBorder="1" applyFill="1" applyFont="1">
      <alignment horizontal="center" vertical="center"/>
    </xf>
    <xf borderId="36" fillId="16" fontId="15" numFmtId="0" xfId="0" applyAlignment="1" applyBorder="1" applyFont="1">
      <alignment horizontal="center" vertical="center"/>
    </xf>
    <xf borderId="21" fillId="16" fontId="15" numFmtId="0" xfId="0" applyAlignment="1" applyBorder="1" applyFont="1">
      <alignment horizontal="center" vertical="center"/>
    </xf>
    <xf borderId="26" fillId="14" fontId="9" numFmtId="0" xfId="0" applyAlignment="1" applyBorder="1" applyFont="1">
      <alignment vertical="center"/>
    </xf>
    <xf borderId="37" fillId="13" fontId="13" numFmtId="0" xfId="0" applyAlignment="1" applyBorder="1" applyFont="1">
      <alignment horizontal="left" vertical="center"/>
    </xf>
    <xf borderId="27" fillId="13" fontId="13" numFmtId="0" xfId="0" applyAlignment="1" applyBorder="1" applyFont="1">
      <alignment horizontal="left" vertical="center"/>
    </xf>
  </cellXfs>
  <cellStyles count="1">
    <cellStyle xfId="0" name="Normal" builtinId="0"/>
  </cellStyles>
  <dxfs count="4">
    <dxf>
      <font/>
      <fill>
        <patternFill patternType="none"/>
      </fill>
      <border/>
    </dxf>
    <dxf>
      <font/>
      <fill>
        <patternFill patternType="solid">
          <fgColor theme="5"/>
          <bgColor theme="5"/>
        </patternFill>
      </fill>
      <border/>
    </dxf>
    <dxf>
      <font/>
      <fill>
        <patternFill patternType="solid">
          <fgColor rgb="FFFBE4D5"/>
          <bgColor rgb="FFFBE4D5"/>
        </patternFill>
      </fill>
      <border/>
    </dxf>
    <dxf>
      <font/>
      <fill>
        <patternFill patternType="solid">
          <fgColor theme="0"/>
          <bgColor theme="0"/>
        </patternFill>
      </fill>
      <border/>
    </dxf>
  </dxfs>
  <tableStyles count="1">
    <tableStyle count="3" pivot="0" name="Contraproposta-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4.png"/><Relationship Id="rId3" Type="http://schemas.openxmlformats.org/officeDocument/2006/relationships/image" Target="../media/image1.png"/><Relationship Id="rId4" Type="http://schemas.openxmlformats.org/officeDocument/2006/relationships/image" Target="../media/image3.png"/><Relationship Id="rId5"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7</xdr:row>
      <xdr:rowOff>57150</xdr:rowOff>
    </xdr:from>
    <xdr:ext cx="13858875" cy="2266950"/>
    <xdr:sp>
      <xdr:nvSpPr>
        <xdr:cNvPr id="3" name="Shape 3"/>
        <xdr:cNvSpPr txBox="1"/>
      </xdr:nvSpPr>
      <xdr:spPr>
        <a:xfrm>
          <a:off x="0" y="2646525"/>
          <a:ext cx="10692000" cy="22669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100" u="sng">
              <a:solidFill>
                <a:srgbClr val="3F3F3F"/>
              </a:solidFill>
              <a:latin typeface="Calibri"/>
              <a:ea typeface="Calibri"/>
              <a:cs typeface="Calibri"/>
              <a:sym typeface="Calibri"/>
            </a:rPr>
            <a:t>PAGAMENTO POR REGIÃO:</a:t>
          </a:r>
          <a:endParaRPr b="1" sz="1100" u="sng">
            <a:solidFill>
              <a:srgbClr val="3F3F3F"/>
            </a:solidFill>
          </a:endParaRPr>
        </a:p>
      </xdr:txBody>
    </xdr:sp>
    <xdr:clientData fLocksWithSheet="0"/>
  </xdr:oneCellAnchor>
  <xdr:oneCellAnchor>
    <xdr:from>
      <xdr:col>0</xdr:col>
      <xdr:colOff>152400</xdr:colOff>
      <xdr:row>7</xdr:row>
      <xdr:rowOff>1524000</xdr:rowOff>
    </xdr:from>
    <xdr:ext cx="1419225" cy="590550"/>
    <xdr:sp>
      <xdr:nvSpPr>
        <xdr:cNvPr id="4" name="Shape 4"/>
        <xdr:cNvSpPr txBox="1"/>
      </xdr:nvSpPr>
      <xdr:spPr>
        <a:xfrm>
          <a:off x="4636388" y="3484725"/>
          <a:ext cx="1419225" cy="5905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000">
              <a:solidFill>
                <a:schemeClr val="dk1"/>
              </a:solidFill>
              <a:latin typeface="Calibri"/>
              <a:ea typeface="Calibri"/>
              <a:cs typeface="Calibri"/>
              <a:sym typeface="Calibri"/>
            </a:rPr>
            <a:t>Boca</a:t>
          </a:r>
          <a:r>
            <a:rPr lang="en-US" sz="1000">
              <a:solidFill>
                <a:schemeClr val="dk1"/>
              </a:solidFill>
              <a:latin typeface="Calibri"/>
              <a:ea typeface="Calibri"/>
              <a:cs typeface="Calibri"/>
              <a:sym typeface="Calibri"/>
            </a:rPr>
            <a:t>: Valor sugerido é igual ao valor do atendimento </a:t>
          </a:r>
          <a:endParaRPr sz="1000"/>
        </a:p>
      </xdr:txBody>
    </xdr:sp>
    <xdr:clientData fLocksWithSheet="0"/>
  </xdr:oneCellAnchor>
  <xdr:oneCellAnchor>
    <xdr:from>
      <xdr:col>1</xdr:col>
      <xdr:colOff>1095375</xdr:colOff>
      <xdr:row>7</xdr:row>
      <xdr:rowOff>1504950</xdr:rowOff>
    </xdr:from>
    <xdr:ext cx="1409700" cy="733425"/>
    <xdr:sp>
      <xdr:nvSpPr>
        <xdr:cNvPr id="5" name="Shape 5"/>
        <xdr:cNvSpPr txBox="1"/>
      </xdr:nvSpPr>
      <xdr:spPr>
        <a:xfrm>
          <a:off x="4641150" y="3418050"/>
          <a:ext cx="1409700" cy="7239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000">
              <a:solidFill>
                <a:schemeClr val="dk1"/>
              </a:solidFill>
              <a:latin typeface="Calibri"/>
              <a:ea typeface="Calibri"/>
              <a:cs typeface="Calibri"/>
              <a:sym typeface="Calibri"/>
            </a:rPr>
            <a:t>Dente</a:t>
          </a:r>
          <a:r>
            <a:rPr lang="en-US" sz="1000">
              <a:solidFill>
                <a:schemeClr val="dk1"/>
              </a:solidFill>
              <a:latin typeface="Calibri"/>
              <a:ea typeface="Calibri"/>
              <a:cs typeface="Calibri"/>
              <a:sym typeface="Calibri"/>
            </a:rPr>
            <a:t>: Mult. valor sugerido x dentes em que o procedimento foi realizado</a:t>
          </a:r>
          <a:endParaRPr sz="1100"/>
        </a:p>
      </xdr:txBody>
    </xdr:sp>
    <xdr:clientData fLocksWithSheet="0"/>
  </xdr:oneCellAnchor>
  <xdr:oneCellAnchor>
    <xdr:from>
      <xdr:col>1</xdr:col>
      <xdr:colOff>2705100</xdr:colOff>
      <xdr:row>7</xdr:row>
      <xdr:rowOff>1504950</xdr:rowOff>
    </xdr:from>
    <xdr:ext cx="1924050" cy="762000"/>
    <xdr:sp>
      <xdr:nvSpPr>
        <xdr:cNvPr id="6" name="Shape 6"/>
        <xdr:cNvSpPr txBox="1"/>
      </xdr:nvSpPr>
      <xdr:spPr>
        <a:xfrm>
          <a:off x="4388738" y="3399000"/>
          <a:ext cx="1914525" cy="7620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000">
              <a:solidFill>
                <a:schemeClr val="dk1"/>
              </a:solidFill>
              <a:latin typeface="Calibri"/>
              <a:ea typeface="Calibri"/>
              <a:cs typeface="Calibri"/>
              <a:sym typeface="Calibri"/>
            </a:rPr>
            <a:t>Hemiarcada</a:t>
          </a:r>
          <a:r>
            <a:rPr lang="en-US" sz="1000">
              <a:solidFill>
                <a:schemeClr val="dk1"/>
              </a:solidFill>
              <a:latin typeface="Calibri"/>
              <a:ea typeface="Calibri"/>
              <a:cs typeface="Calibri"/>
              <a:sym typeface="Calibri"/>
            </a:rPr>
            <a:t>:</a:t>
          </a:r>
          <a:endParaRPr sz="1400"/>
        </a:p>
        <a:p>
          <a:pPr indent="0" lvl="0" marL="0" rtl="0" algn="ctr">
            <a:spcBef>
              <a:spcPts val="0"/>
            </a:spcBef>
            <a:spcAft>
              <a:spcPts val="0"/>
            </a:spcAft>
            <a:buNone/>
          </a:pPr>
          <a:r>
            <a:rPr lang="en-US" sz="1000">
              <a:solidFill>
                <a:schemeClr val="dk1"/>
              </a:solidFill>
              <a:latin typeface="Calibri"/>
              <a:ea typeface="Calibri"/>
              <a:cs typeface="Calibri"/>
              <a:sym typeface="Calibri"/>
            </a:rPr>
            <a:t>Mult.</a:t>
          </a:r>
          <a:r>
            <a:rPr lang="en-US" sz="1000">
              <a:solidFill>
                <a:schemeClr val="dk1"/>
              </a:solidFill>
              <a:latin typeface="Calibri"/>
              <a:ea typeface="Calibri"/>
              <a:cs typeface="Calibri"/>
              <a:sym typeface="Calibri"/>
            </a:rPr>
            <a:t> valor sugerido (4x) - caso o procedimento tenha sido realizado na boca toda.</a:t>
          </a:r>
          <a:endParaRPr sz="1000"/>
        </a:p>
      </xdr:txBody>
    </xdr:sp>
    <xdr:clientData fLocksWithSheet="0"/>
  </xdr:oneCellAnchor>
  <xdr:oneCellAnchor>
    <xdr:from>
      <xdr:col>2</xdr:col>
      <xdr:colOff>742950</xdr:colOff>
      <xdr:row>7</xdr:row>
      <xdr:rowOff>1495425</xdr:rowOff>
    </xdr:from>
    <xdr:ext cx="3248025" cy="771525"/>
    <xdr:sp>
      <xdr:nvSpPr>
        <xdr:cNvPr id="7" name="Shape 7"/>
        <xdr:cNvSpPr txBox="1"/>
      </xdr:nvSpPr>
      <xdr:spPr>
        <a:xfrm>
          <a:off x="3726750" y="3399000"/>
          <a:ext cx="3238500" cy="7620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000">
              <a:solidFill>
                <a:schemeClr val="dk1"/>
              </a:solidFill>
              <a:latin typeface="Calibri"/>
              <a:ea typeface="Calibri"/>
              <a:cs typeface="Calibri"/>
              <a:sym typeface="Calibri"/>
            </a:rPr>
            <a:t>Arcada</a:t>
          </a:r>
          <a:endParaRPr sz="1000"/>
        </a:p>
        <a:p>
          <a:pPr indent="0" lvl="0" marL="0" rtl="0" algn="ctr">
            <a:spcBef>
              <a:spcPts val="0"/>
            </a:spcBef>
            <a:spcAft>
              <a:spcPts val="0"/>
            </a:spcAft>
            <a:buNone/>
          </a:pPr>
          <a:r>
            <a:rPr lang="en-US" sz="1000">
              <a:solidFill>
                <a:schemeClr val="dk1"/>
              </a:solidFill>
              <a:latin typeface="Calibri"/>
              <a:ea typeface="Calibri"/>
              <a:cs typeface="Calibri"/>
              <a:sym typeface="Calibri"/>
            </a:rPr>
            <a:t>Mult.</a:t>
          </a:r>
          <a:r>
            <a:rPr lang="en-US" sz="1000">
              <a:solidFill>
                <a:schemeClr val="dk1"/>
              </a:solidFill>
              <a:latin typeface="Calibri"/>
              <a:ea typeface="Calibri"/>
              <a:cs typeface="Calibri"/>
              <a:sym typeface="Calibri"/>
            </a:rPr>
            <a:t> valor sugerido (2x) - caso o procedimento tenha sido realizado na boca toda.</a:t>
          </a:r>
          <a:endParaRPr sz="1000"/>
        </a:p>
      </xdr:txBody>
    </xdr:sp>
    <xdr:clientData fLocksWithSheet="0"/>
  </xdr:oneCellAnchor>
  <xdr:oneCellAnchor>
    <xdr:from>
      <xdr:col>5</xdr:col>
      <xdr:colOff>800100</xdr:colOff>
      <xdr:row>7</xdr:row>
      <xdr:rowOff>1504950</xdr:rowOff>
    </xdr:from>
    <xdr:ext cx="2047875" cy="771525"/>
    <xdr:sp>
      <xdr:nvSpPr>
        <xdr:cNvPr id="8" name="Shape 8"/>
        <xdr:cNvSpPr txBox="1"/>
      </xdr:nvSpPr>
      <xdr:spPr>
        <a:xfrm>
          <a:off x="4326825" y="3399000"/>
          <a:ext cx="2038350" cy="7620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000">
              <a:solidFill>
                <a:schemeClr val="dk1"/>
              </a:solidFill>
              <a:latin typeface="Calibri"/>
              <a:ea typeface="Calibri"/>
              <a:cs typeface="Calibri"/>
              <a:sym typeface="Calibri"/>
            </a:rPr>
            <a:t>Segmento</a:t>
          </a:r>
          <a:endParaRPr sz="1000"/>
        </a:p>
        <a:p>
          <a:pPr indent="0" lvl="0" marL="0" rtl="0" algn="ctr">
            <a:spcBef>
              <a:spcPts val="0"/>
            </a:spcBef>
            <a:spcAft>
              <a:spcPts val="0"/>
            </a:spcAft>
            <a:buNone/>
          </a:pPr>
          <a:r>
            <a:rPr lang="en-US" sz="1000">
              <a:solidFill>
                <a:schemeClr val="dk1"/>
              </a:solidFill>
              <a:latin typeface="Calibri"/>
              <a:ea typeface="Calibri"/>
              <a:cs typeface="Calibri"/>
              <a:sym typeface="Calibri"/>
            </a:rPr>
            <a:t>Mult.</a:t>
          </a:r>
          <a:r>
            <a:rPr lang="en-US" sz="1000">
              <a:solidFill>
                <a:schemeClr val="dk1"/>
              </a:solidFill>
              <a:latin typeface="Calibri"/>
              <a:ea typeface="Calibri"/>
              <a:cs typeface="Calibri"/>
              <a:sym typeface="Calibri"/>
            </a:rPr>
            <a:t> valor sugerido (6x) - caso o procedimento tenha sido realizado na boca toda.</a:t>
          </a:r>
          <a:endParaRPr sz="1000"/>
        </a:p>
      </xdr:txBody>
    </xdr:sp>
    <xdr:clientData fLocksWithSheet="0"/>
  </xdr:oneCellAnchor>
  <xdr:oneCellAnchor>
    <xdr:from>
      <xdr:col>0</xdr:col>
      <xdr:colOff>438150</xdr:colOff>
      <xdr:row>7</xdr:row>
      <xdr:rowOff>266700</xdr:rowOff>
    </xdr:from>
    <xdr:ext cx="885825" cy="1333500"/>
    <xdr:pic>
      <xdr:nvPicPr>
        <xdr:cNvPr descr=" cavidade oral Modelo humano de anatomia da boca aberta ilustração stock" id="0" name="image5.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1409700</xdr:colOff>
      <xdr:row>7</xdr:row>
      <xdr:rowOff>390525</xdr:rowOff>
    </xdr:from>
    <xdr:ext cx="800100" cy="1038225"/>
    <xdr:pic>
      <xdr:nvPicPr>
        <xdr:cNvPr descr=" Doença de goma humana, sangramento de gomas Prevenção dental, infographics oral do dente do vetor do cuidado ilustração do veto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3705225</xdr:colOff>
      <xdr:row>7</xdr:row>
      <xdr:rowOff>571500</xdr:rowOff>
    </xdr:from>
    <xdr:ext cx="609600" cy="80962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133350</xdr:colOff>
      <xdr:row>7</xdr:row>
      <xdr:rowOff>581025</xdr:rowOff>
    </xdr:from>
    <xdr:ext cx="2286000" cy="838200"/>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1438275</xdr:colOff>
      <xdr:row>7</xdr:row>
      <xdr:rowOff>1019175</xdr:rowOff>
    </xdr:from>
    <xdr:ext cx="1181100" cy="390525"/>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9:L50" displayName="Table_1" name="Table_1" id="1">
  <tableColumns count="12">
    <tableColumn name="Cód. Tuss" id="1"/>
    <tableColumn name="Procedimento" id="2"/>
    <tableColumn name="Região" id="3"/>
    <tableColumn name="Área Atuação" id="4"/>
    <tableColumn name="Quantidade de USO" id="5"/>
    <tableColumn name="Valor - Moeda 0,30" id="6"/>
    <tableColumn name="Valor Sugerido pela Clinica (R$)" id="7"/>
    <tableColumn name="Moeda   Sugerida" id="8"/>
    <tableColumn name="Valor Aprovado (R$)" id="9"/>
    <tableColumn name="Moeda Aprovada" id="10"/>
    <tableColumn name="Valor - Solicitado pela Clinica" id="11"/>
    <tableColumn name="Mult - Solicitado pela Clinica" id="12"/>
  </tableColumns>
  <tableStyleInfo name="Contraproposta-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0.29"/>
    <col customWidth="1" min="2" max="2" width="60.29"/>
    <col customWidth="1" min="3" max="3" width="14.43"/>
    <col customWidth="1" min="4" max="4" width="16.43"/>
    <col customWidth="1" hidden="1" min="5" max="5" width="18.86"/>
    <col customWidth="1" min="6" max="6" width="22.43"/>
    <col customWidth="1" min="7" max="7" width="20.14"/>
    <col customWidth="1" hidden="1" min="8" max="8" width="14.29"/>
    <col customWidth="1" hidden="1" min="9" max="10" width="15.71"/>
    <col customWidth="1" hidden="1" min="11" max="11" width="20.86"/>
    <col customWidth="1" hidden="1" min="12" max="12" width="20.29"/>
    <col customWidth="1" min="13" max="26" width="8.71"/>
  </cols>
  <sheetData>
    <row r="1">
      <c r="A1" s="1" t="s">
        <v>0</v>
      </c>
      <c r="K1" s="2"/>
    </row>
    <row r="2">
      <c r="K2" s="2"/>
    </row>
    <row r="3">
      <c r="A3" s="3"/>
      <c r="B3" s="3"/>
      <c r="C3" s="3"/>
      <c r="D3" s="3"/>
      <c r="E3" s="3"/>
      <c r="F3" s="3"/>
      <c r="G3" s="3"/>
      <c r="H3" s="3"/>
      <c r="I3" s="3"/>
      <c r="J3" s="3"/>
      <c r="K3" s="4"/>
      <c r="L3" s="5"/>
    </row>
    <row r="4" ht="15.0" customHeight="1">
      <c r="A4" s="1"/>
      <c r="B4" s="1"/>
      <c r="C4" s="1"/>
      <c r="D4" s="6"/>
      <c r="E4" s="1"/>
      <c r="F4" s="1"/>
      <c r="G4" s="1"/>
      <c r="H4" s="1"/>
      <c r="I4" s="1"/>
      <c r="J4" s="1"/>
      <c r="K4" s="2"/>
    </row>
    <row r="5" ht="15.75" customHeight="1">
      <c r="A5" s="7" t="s">
        <v>1</v>
      </c>
      <c r="K5" s="8"/>
    </row>
    <row r="6" ht="15.0" customHeight="1">
      <c r="A6" s="7" t="s">
        <v>2</v>
      </c>
      <c r="K6" s="2"/>
    </row>
    <row r="7" ht="15.0" customHeight="1">
      <c r="A7" s="9"/>
      <c r="B7" s="10"/>
      <c r="C7" s="11"/>
      <c r="D7" s="9"/>
      <c r="E7" s="9"/>
      <c r="F7" s="9"/>
      <c r="G7" s="9"/>
      <c r="H7" s="9"/>
      <c r="I7" s="9"/>
      <c r="J7" s="9"/>
      <c r="K7" s="9"/>
      <c r="L7" s="12"/>
    </row>
    <row r="8" ht="192.0" customHeight="1">
      <c r="A8" s="2"/>
      <c r="B8" s="13"/>
      <c r="C8" s="14"/>
      <c r="D8" s="2"/>
      <c r="E8" s="2"/>
      <c r="F8" s="2"/>
      <c r="G8" s="2"/>
      <c r="H8" s="2"/>
      <c r="I8" s="2"/>
      <c r="J8" s="2"/>
      <c r="K8" s="2"/>
    </row>
    <row r="9">
      <c r="A9" s="15" t="s">
        <v>3</v>
      </c>
      <c r="B9" s="16" t="s">
        <v>4</v>
      </c>
      <c r="C9" s="17" t="s">
        <v>5</v>
      </c>
      <c r="D9" s="18" t="s">
        <v>6</v>
      </c>
      <c r="E9" s="19" t="s">
        <v>7</v>
      </c>
      <c r="F9" s="20" t="s">
        <v>8</v>
      </c>
      <c r="G9" s="21" t="s">
        <v>9</v>
      </c>
      <c r="H9" s="22" t="s">
        <v>10</v>
      </c>
      <c r="I9" s="23" t="s">
        <v>11</v>
      </c>
      <c r="J9" s="24" t="s">
        <v>12</v>
      </c>
      <c r="K9" s="25" t="s">
        <v>13</v>
      </c>
      <c r="L9" s="25" t="s">
        <v>14</v>
      </c>
    </row>
    <row r="10">
      <c r="A10" s="26">
        <v>8.400009E7</v>
      </c>
      <c r="B10" s="27" t="str">
        <f>VLOOKUP(Contraproposta!$A10,Base!$A$2:$G$210,4,0)</f>
        <v>aplicação tópica de flúor</v>
      </c>
      <c r="C10" s="28" t="str">
        <f>VLOOKUP(Contraproposta!$A10,Base!$A$2:$G$210,6,0)</f>
        <v>BOCA</v>
      </c>
      <c r="D10" s="29" t="str">
        <f>VLOOKUP(Contraproposta!$A10,Base!$A$2:$G$210,2,0)</f>
        <v>Prevenção</v>
      </c>
      <c r="E10" s="30">
        <f>VLOOKUP(Contraproposta!$A10,Base!$A$2:$G$210,7,0)</f>
        <v>72</v>
      </c>
      <c r="F10" s="31">
        <f>Contraproposta!$E10*0.3</f>
        <v>21.6</v>
      </c>
      <c r="G10" s="32">
        <v>100.0</v>
      </c>
      <c r="H10" s="33">
        <f>IFERROR(ROUNDUP(Contraproposta!$G10/Contraproposta!$E10,2),"-")</f>
        <v>1.39</v>
      </c>
      <c r="I10" s="31" t="s">
        <v>15</v>
      </c>
      <c r="J10" s="34" t="str">
        <f>IFERROR(ROUNDUP(Contraproposta!$I10/Contraproposta!$E10,2),"-")</f>
        <v>-</v>
      </c>
      <c r="K10" s="35">
        <v>30.0</v>
      </c>
      <c r="L10" s="36">
        <f>Contraproposta!$K10/Contraproposta!$E10</f>
        <v>0.4166666667</v>
      </c>
    </row>
    <row r="11">
      <c r="A11" s="26">
        <v>8.100003E7</v>
      </c>
      <c r="B11" s="27" t="str">
        <f>VLOOKUP(Contraproposta!$A11,Base!$A$2:$G$210,4,0)</f>
        <v>consulta odontológica</v>
      </c>
      <c r="C11" s="28" t="str">
        <f>VLOOKUP(Contraproposta!$A11,Base!$A$2:$G$210,6,0)</f>
        <v>BOCA</v>
      </c>
      <c r="D11" s="29" t="str">
        <f>VLOOKUP(Contraproposta!$A11,Base!$A$2:$G$210,2,0)</f>
        <v>Diagnóstico</v>
      </c>
      <c r="E11" s="37">
        <f>VLOOKUP(Contraproposta!$A11,Base!$A$2:$G$210,7,0)</f>
        <v>34</v>
      </c>
      <c r="F11" s="38">
        <f>Contraproposta!$E11*0.3</f>
        <v>10.2</v>
      </c>
      <c r="G11" s="39">
        <v>220.0</v>
      </c>
      <c r="H11" s="40">
        <f>IFERROR(ROUNDUP(Contraproposta!$G11/Contraproposta!$E11,2),"-")</f>
        <v>6.48</v>
      </c>
      <c r="I11" s="31" t="s">
        <v>15</v>
      </c>
      <c r="J11" s="34" t="str">
        <f>IFERROR(ROUNDUP(Contraproposta!$I11/Contraproposta!$E11,2),"-")</f>
        <v>-</v>
      </c>
      <c r="K11" s="35"/>
      <c r="L11" s="36">
        <f>Contraproposta!$K11/Contraproposta!$E11</f>
        <v>0</v>
      </c>
    </row>
    <row r="12">
      <c r="A12" s="26">
        <v>8.4000198E7</v>
      </c>
      <c r="B12" s="27" t="str">
        <f>VLOOKUP(Contraproposta!$A12,Base!$A$2:$G$210,4,0)</f>
        <v>profilaxia: polimento coronário</v>
      </c>
      <c r="C12" s="28" t="str">
        <f>VLOOKUP(Contraproposta!$A12,Base!$A$2:$G$210,6,0)</f>
        <v>BOCA</v>
      </c>
      <c r="D12" s="29" t="str">
        <f>VLOOKUP(Contraproposta!$A12,Base!$A$2:$G$210,2,0)</f>
        <v>Prevenção</v>
      </c>
      <c r="E12" s="30">
        <f>VLOOKUP(Contraproposta!$A12,Base!$A$2:$G$210,7,0)</f>
        <v>140</v>
      </c>
      <c r="F12" s="31">
        <f>Contraproposta!$E12*0.3</f>
        <v>42</v>
      </c>
      <c r="G12" s="41">
        <f>G10</f>
        <v>100</v>
      </c>
      <c r="H12" s="40">
        <f>IFERROR(ROUNDUP(Contraproposta!$G12/Contraproposta!$E12,2),"-")</f>
        <v>0.72</v>
      </c>
      <c r="I12" s="31" t="s">
        <v>15</v>
      </c>
      <c r="J12" s="34" t="str">
        <f>IFERROR(ROUNDUP(Contraproposta!$I12/Contraproposta!$E12,2),"-")</f>
        <v>-</v>
      </c>
      <c r="K12" s="35"/>
      <c r="L12" s="36">
        <f>Contraproposta!$K12/Contraproposta!$E12</f>
        <v>0</v>
      </c>
    </row>
    <row r="13">
      <c r="A13" s="26">
        <v>8.5100196E7</v>
      </c>
      <c r="B13" s="27" t="str">
        <f>VLOOKUP(Contraproposta!$A13,Base!$A$2:$G$210,4,0)</f>
        <v>restauração resina fotopolimerizável 1 face</v>
      </c>
      <c r="C13" s="28" t="str">
        <f>VLOOKUP(Contraproposta!$A13,Base!$A$2:$G$210,6,0)</f>
        <v>FACE</v>
      </c>
      <c r="D13" s="29" t="str">
        <f>VLOOKUP(Contraproposta!$A13,Base!$A$2:$G$210,2,0)</f>
        <v>Dentística Restauradora</v>
      </c>
      <c r="E13" s="37">
        <f>VLOOKUP(Contraproposta!$A13,Base!$A$2:$G$210,7,0)</f>
        <v>61</v>
      </c>
      <c r="F13" s="38">
        <f>Contraproposta!$E13*0.3</f>
        <v>18.3</v>
      </c>
      <c r="G13" s="41">
        <f>290*0.6</f>
        <v>174</v>
      </c>
      <c r="H13" s="40">
        <f>IFERROR(ROUNDUP(Contraproposta!$G13/Contraproposta!$E13,2),"-")</f>
        <v>2.86</v>
      </c>
      <c r="I13" s="31" t="s">
        <v>15</v>
      </c>
      <c r="J13" s="40" t="str">
        <f>IFERROR(ROUNDUP(Contraproposta!$I13/Contraproposta!$E13,2),"-")</f>
        <v>-</v>
      </c>
      <c r="K13" s="35"/>
      <c r="L13" s="36">
        <f>Contraproposta!$K13/Contraproposta!$E13</f>
        <v>0</v>
      </c>
    </row>
    <row r="14">
      <c r="A14" s="26">
        <v>8.51002E7</v>
      </c>
      <c r="B14" s="27" t="str">
        <f>VLOOKUP(Contraproposta!$A14,Base!$A$2:$G$210,4,0)</f>
        <v>restauração resina fotopolimerizável 2 faces</v>
      </c>
      <c r="C14" s="28" t="str">
        <f>VLOOKUP(Contraproposta!$A14,Base!$A$2:$G$210,6,0)</f>
        <v>FACE</v>
      </c>
      <c r="D14" s="29" t="str">
        <f>VLOOKUP(Contraproposta!$A14,Base!$A$2:$G$210,2,0)</f>
        <v>Dentística Restauradora</v>
      </c>
      <c r="E14" s="30">
        <f>VLOOKUP(Contraproposta!$A14,Base!$A$2:$G$210,7,0)</f>
        <v>88</v>
      </c>
      <c r="F14" s="31">
        <f>Contraproposta!$E14*0.3</f>
        <v>26.4</v>
      </c>
      <c r="G14" s="41">
        <f>290*0.75</f>
        <v>217.5</v>
      </c>
      <c r="H14" s="40">
        <f>IFERROR(ROUNDUP(Contraproposta!$G14/Contraproposta!$E14,2),"-")</f>
        <v>2.48</v>
      </c>
      <c r="I14" s="31" t="s">
        <v>15</v>
      </c>
      <c r="J14" s="40" t="str">
        <f>IFERROR(ROUNDUP(Contraproposta!$I14/Contraproposta!$E14,2),"-")</f>
        <v>-</v>
      </c>
      <c r="K14" s="35"/>
      <c r="L14" s="36">
        <f>Contraproposta!$K14/Contraproposta!$E14</f>
        <v>0</v>
      </c>
    </row>
    <row r="15">
      <c r="A15" s="26">
        <v>8.5100218E7</v>
      </c>
      <c r="B15" s="27" t="str">
        <f>VLOOKUP(Contraproposta!$A15,Base!$A$2:$G$210,4,0)</f>
        <v>restauração resina fotopolimerizável 3 faces</v>
      </c>
      <c r="C15" s="28" t="str">
        <f>VLOOKUP(Contraproposta!$A15,Base!$A$2:$G$210,6,0)</f>
        <v>FACE</v>
      </c>
      <c r="D15" s="29" t="str">
        <f>VLOOKUP(Contraproposta!$A15,Base!$A$2:$G$210,2,0)</f>
        <v>Dentística Restauradora</v>
      </c>
      <c r="E15" s="37">
        <f>VLOOKUP(Contraproposta!$A15,Base!$A$2:$G$210,7,0)</f>
        <v>122</v>
      </c>
      <c r="F15" s="38">
        <f>Contraproposta!$E15*0.3</f>
        <v>36.6</v>
      </c>
      <c r="G15" s="41">
        <f>290</f>
        <v>290</v>
      </c>
      <c r="H15" s="40">
        <f>IFERROR(ROUNDUP(Contraproposta!$G15/Contraproposta!$E15,2),"-")</f>
        <v>2.38</v>
      </c>
      <c r="I15" s="31" t="s">
        <v>15</v>
      </c>
      <c r="J15" s="40" t="str">
        <f>IFERROR(ROUNDUP(Contraproposta!$I15/Contraproposta!$E15,2),"-")</f>
        <v>-</v>
      </c>
      <c r="K15" s="35"/>
      <c r="L15" s="36">
        <f>Contraproposta!$K15/Contraproposta!$E15</f>
        <v>0</v>
      </c>
    </row>
    <row r="16">
      <c r="A16" s="26">
        <v>8.5200166E7</v>
      </c>
      <c r="B16" s="27" t="str">
        <f>VLOOKUP(Contraproposta!$A16,Base!$A$2:$G$210,4,0)</f>
        <v>tratamento endodôntico unirradicular</v>
      </c>
      <c r="C16" s="28" t="str">
        <f>VLOOKUP(Contraproposta!$A16,Base!$A$2:$G$210,6,0)</f>
        <v>DENTE</v>
      </c>
      <c r="D16" s="29" t="str">
        <f>VLOOKUP(Contraproposta!$A16,Base!$A$2:$G$210,2,0)</f>
        <v>Endodontia</v>
      </c>
      <c r="E16" s="30">
        <f>VLOOKUP(Contraproposta!$A16,Base!$A$2:$G$210,7,0)</f>
        <v>258</v>
      </c>
      <c r="F16" s="31">
        <f>Contraproposta!$E16*0.3</f>
        <v>77.4</v>
      </c>
      <c r="G16" s="39">
        <v>1000.0</v>
      </c>
      <c r="H16" s="40">
        <f>IFERROR(ROUNDUP(Contraproposta!$G16/Contraproposta!$E16,2),"-")</f>
        <v>3.88</v>
      </c>
      <c r="I16" s="31" t="s">
        <v>15</v>
      </c>
      <c r="J16" s="40" t="str">
        <f>IFERROR(ROUNDUP(Contraproposta!$I16/Contraproposta!$E16,2),"-")</f>
        <v>-</v>
      </c>
      <c r="K16" s="35">
        <v>75.0</v>
      </c>
      <c r="L16" s="36">
        <f>Contraproposta!$K16/Contraproposta!$E16</f>
        <v>0.2906976744</v>
      </c>
    </row>
    <row r="17">
      <c r="A17" s="26">
        <v>8.520014E7</v>
      </c>
      <c r="B17" s="27" t="str">
        <f>VLOOKUP(Contraproposta!$A17,Base!$A$2:$G$210,4,0)</f>
        <v>tratamento endodôntico birradicular</v>
      </c>
      <c r="C17" s="28" t="str">
        <f>VLOOKUP(Contraproposta!$A17,Base!$A$2:$G$210,6,0)</f>
        <v>DENTE</v>
      </c>
      <c r="D17" s="29" t="str">
        <f>VLOOKUP(Contraproposta!$A17,Base!$A$2:$G$210,2,0)</f>
        <v>Endodontia</v>
      </c>
      <c r="E17" s="37">
        <f>VLOOKUP(Contraproposta!$A17,Base!$A$2:$G$210,7,0)</f>
        <v>333</v>
      </c>
      <c r="F17" s="38">
        <f>Contraproposta!$E17*0.3</f>
        <v>99.9</v>
      </c>
      <c r="G17" s="39">
        <v>1200.0</v>
      </c>
      <c r="H17" s="33">
        <f>IFERROR(ROUNDUP(Contraproposta!$G17/Contraproposta!$E17,2),"-")</f>
        <v>3.61</v>
      </c>
      <c r="I17" s="31" t="s">
        <v>15</v>
      </c>
      <c r="J17" s="34" t="str">
        <f>IFERROR(ROUNDUP(Contraproposta!$I17/Contraproposta!$E17,2),"-")</f>
        <v>-</v>
      </c>
      <c r="K17" s="35">
        <v>55.0</v>
      </c>
      <c r="L17" s="36">
        <f>Contraproposta!$K17/Contraproposta!$E17</f>
        <v>0.1651651652</v>
      </c>
    </row>
    <row r="18">
      <c r="A18" s="26">
        <v>8.5200158E7</v>
      </c>
      <c r="B18" s="27" t="str">
        <f>VLOOKUP(Contraproposta!$A18,Base!$A$2:$G$210,4,0)</f>
        <v>tratamento endodôntico multirradicular</v>
      </c>
      <c r="C18" s="28" t="str">
        <f>VLOOKUP(Contraproposta!$A18,Base!$A$2:$G$210,6,0)</f>
        <v>DENTE</v>
      </c>
      <c r="D18" s="29" t="str">
        <f>VLOOKUP(Contraproposta!$A18,Base!$A$2:$G$210,2,0)</f>
        <v>Endodontia</v>
      </c>
      <c r="E18" s="30">
        <f>VLOOKUP(Contraproposta!$A18,Base!$A$2:$G$210,7,0)</f>
        <v>533</v>
      </c>
      <c r="F18" s="31">
        <f>Contraproposta!$E18*0.3</f>
        <v>159.9</v>
      </c>
      <c r="G18" s="39">
        <v>1500.0</v>
      </c>
      <c r="H18" s="40">
        <f>IFERROR(ROUNDUP(Contraproposta!$G18/Contraproposta!$E18,2),"-")</f>
        <v>2.82</v>
      </c>
      <c r="I18" s="31" t="s">
        <v>15</v>
      </c>
      <c r="J18" s="40" t="str">
        <f>IFERROR(ROUNDUP(Contraproposta!$I18/Contraproposta!$E18,2),"-")</f>
        <v>-</v>
      </c>
      <c r="K18" s="35">
        <v>120.0</v>
      </c>
      <c r="L18" s="36">
        <f>Contraproposta!$K18/Contraproposta!$E18</f>
        <v>0.2251407129</v>
      </c>
    </row>
    <row r="19">
      <c r="A19" s="26">
        <v>8.5200115E7</v>
      </c>
      <c r="B19" s="27" t="str">
        <f>VLOOKUP(Contraproposta!$A19,Base!$A$2:$G$210,4,0)</f>
        <v>retratamento endodôntico unirradicular</v>
      </c>
      <c r="C19" s="28" t="str">
        <f>VLOOKUP(Contraproposta!$A19,Base!$A$2:$G$210,6,0)</f>
        <v>DENTE</v>
      </c>
      <c r="D19" s="29" t="str">
        <f>VLOOKUP(Contraproposta!$A19,Base!$A$2:$G$210,2,0)</f>
        <v>Endodontia</v>
      </c>
      <c r="E19" s="37">
        <f>VLOOKUP(Contraproposta!$A19,Base!$A$2:$G$210,7,0)</f>
        <v>385</v>
      </c>
      <c r="F19" s="38">
        <f>Contraproposta!$E19*0.3</f>
        <v>115.5</v>
      </c>
      <c r="G19" s="39">
        <f t="shared" ref="G19:G20" si="1">G17</f>
        <v>1200</v>
      </c>
      <c r="H19" s="33">
        <f>IFERROR(ROUNDUP(Contraproposta!$G19/Contraproposta!$E19,2),"-")</f>
        <v>3.12</v>
      </c>
      <c r="I19" s="31" t="s">
        <v>15</v>
      </c>
      <c r="J19" s="34" t="str">
        <f>IFERROR(ROUNDUP(Contraproposta!$I19/Contraproposta!$E19,2),"-")</f>
        <v>-</v>
      </c>
      <c r="K19" s="35">
        <v>180.0</v>
      </c>
      <c r="L19" s="36">
        <f>Contraproposta!$K19/Contraproposta!$E19</f>
        <v>0.4675324675</v>
      </c>
    </row>
    <row r="20">
      <c r="A20" s="26">
        <v>8.5200093E7</v>
      </c>
      <c r="B20" s="27" t="str">
        <f>VLOOKUP(Contraproposta!$A20,Base!$A$2:$G$210,4,0)</f>
        <v>retratamento endodôntico birradicular</v>
      </c>
      <c r="C20" s="28" t="str">
        <f>VLOOKUP(Contraproposta!$A20,Base!$A$2:$G$210,6,0)</f>
        <v>DENTE</v>
      </c>
      <c r="D20" s="29" t="str">
        <f>VLOOKUP(Contraproposta!$A20,Base!$A$2:$G$210,2,0)</f>
        <v>Endodontia</v>
      </c>
      <c r="E20" s="30">
        <f>VLOOKUP(Contraproposta!$A20,Base!$A$2:$G$210,7,0)</f>
        <v>560</v>
      </c>
      <c r="F20" s="31">
        <f>Contraproposta!$E20*0.3</f>
        <v>168</v>
      </c>
      <c r="G20" s="39">
        <f t="shared" si="1"/>
        <v>1500</v>
      </c>
      <c r="H20" s="40">
        <f>IFERROR(ROUNDUP(Contraproposta!$G20/Contraproposta!$E20,2),"-")</f>
        <v>2.68</v>
      </c>
      <c r="I20" s="31" t="s">
        <v>15</v>
      </c>
      <c r="J20" s="40" t="str">
        <f>IFERROR(ROUNDUP(Contraproposta!$I20/Contraproposta!$E20,2),"-")</f>
        <v>-</v>
      </c>
      <c r="K20" s="35">
        <v>220.0</v>
      </c>
      <c r="L20" s="36">
        <f>Contraproposta!$K20/Contraproposta!$E20</f>
        <v>0.3928571429</v>
      </c>
    </row>
    <row r="21" ht="15.75" customHeight="1">
      <c r="A21" s="26">
        <v>8.5200107E7</v>
      </c>
      <c r="B21" s="27" t="str">
        <f>VLOOKUP(Contraproposta!$A21,Base!$A$2:$G$210,4,0)</f>
        <v>retratamento endodôntico multirradicular</v>
      </c>
      <c r="C21" s="28" t="str">
        <f>VLOOKUP(Contraproposta!$A21,Base!$A$2:$G$210,6,0)</f>
        <v>DENTE</v>
      </c>
      <c r="D21" s="29" t="str">
        <f>VLOOKUP(Contraproposta!$A21,Base!$A$2:$G$210,2,0)</f>
        <v>Endodontia</v>
      </c>
      <c r="E21" s="37">
        <f>VLOOKUP(Contraproposta!$A21,Base!$A$2:$G$210,7,0)</f>
        <v>844</v>
      </c>
      <c r="F21" s="38">
        <f>Contraproposta!$E21*0.3</f>
        <v>253.2</v>
      </c>
      <c r="G21" s="39">
        <v>1800.0</v>
      </c>
      <c r="H21" s="33">
        <f>IFERROR(ROUNDUP(Contraproposta!$G21/Contraproposta!$E21,2),"-")</f>
        <v>2.14</v>
      </c>
      <c r="I21" s="31" t="s">
        <v>15</v>
      </c>
      <c r="J21" s="34" t="str">
        <f>IFERROR(ROUNDUP(Contraproposta!$I21/Contraproposta!$E21,2),"-")</f>
        <v>-</v>
      </c>
      <c r="K21" s="35">
        <v>390.0</v>
      </c>
      <c r="L21" s="36">
        <f>Contraproposta!$K21/Contraproposta!$E21</f>
        <v>0.4620853081</v>
      </c>
    </row>
    <row r="22" ht="15.75" customHeight="1">
      <c r="A22" s="26">
        <v>8.4000074E7</v>
      </c>
      <c r="B22" s="27" t="str">
        <f>VLOOKUP(Contraproposta!$A22,Base!$A$2:$G$210,4,0)</f>
        <v>aplicação de selante de fóssulas e fissuras</v>
      </c>
      <c r="C22" s="28" t="str">
        <f>VLOOKUP(Contraproposta!$A22,Base!$A$2:$G$210,6,0)</f>
        <v>DENTE</v>
      </c>
      <c r="D22" s="29" t="str">
        <f>VLOOKUP(Contraproposta!$A22,Base!$A$2:$G$210,2,0)</f>
        <v>Odontopediatria</v>
      </c>
      <c r="E22" s="30">
        <f>VLOOKUP(Contraproposta!$A22,Base!$A$2:$G$210,7,0)</f>
        <v>49</v>
      </c>
      <c r="F22" s="31">
        <f>Contraproposta!$E22*0.3</f>
        <v>14.7</v>
      </c>
      <c r="G22" s="41">
        <f>G12</f>
        <v>100</v>
      </c>
      <c r="H22" s="40">
        <f>IFERROR(ROUNDUP(Contraproposta!$G22/Contraproposta!$E22,2),"-")</f>
        <v>2.05</v>
      </c>
      <c r="I22" s="31" t="s">
        <v>15</v>
      </c>
      <c r="J22" s="40" t="str">
        <f>IFERROR(ROUNDUP(Contraproposta!$I22/Contraproposta!$E22,2),"-")</f>
        <v>-</v>
      </c>
      <c r="K22" s="35"/>
      <c r="L22" s="36">
        <f>Contraproposta!$K22/Contraproposta!$E22</f>
        <v>0</v>
      </c>
    </row>
    <row r="23" ht="15.75" customHeight="1">
      <c r="A23" s="26">
        <v>8.3000151E7</v>
      </c>
      <c r="B23" s="27" t="str">
        <f>VLOOKUP(Contraproposta!$A23,Base!$A$2:$G$210,4,0)</f>
        <v>tratamento endodôntico em decíduos</v>
      </c>
      <c r="C23" s="28" t="str">
        <f>VLOOKUP(Contraproposta!$A23,Base!$A$2:$G$210,6,0)</f>
        <v>DENTE</v>
      </c>
      <c r="D23" s="29" t="str">
        <f>VLOOKUP(Contraproposta!$A23,Base!$A$2:$G$210,2,0)</f>
        <v>Odontopediatria</v>
      </c>
      <c r="E23" s="37">
        <f>VLOOKUP(Contraproposta!$A23,Base!$A$2:$G$210,7,0)</f>
        <v>212</v>
      </c>
      <c r="F23" s="38">
        <f>Contraproposta!$E23*0.3</f>
        <v>63.6</v>
      </c>
      <c r="G23" s="39" t="s">
        <v>16</v>
      </c>
      <c r="H23" s="33" t="str">
        <f>IFERROR(ROUNDUP(Contraproposta!$G23/Contraproposta!$E23,2),"-")</f>
        <v>-</v>
      </c>
      <c r="I23" s="31" t="s">
        <v>15</v>
      </c>
      <c r="J23" s="34" t="str">
        <f>IFERROR(ROUNDUP(Contraproposta!$I23/Contraproposta!$E23,2),"-")</f>
        <v>-</v>
      </c>
      <c r="K23" s="35">
        <v>490.0</v>
      </c>
      <c r="L23" s="36">
        <f>Contraproposta!$K23/Contraproposta!$E23</f>
        <v>2.311320755</v>
      </c>
    </row>
    <row r="24" ht="15.75" customHeight="1">
      <c r="A24" s="26">
        <v>8.3000089E7</v>
      </c>
      <c r="B24" s="27" t="str">
        <f>VLOOKUP(Contraproposta!$A24,Base!$A$2:$G$210,4,0)</f>
        <v>exodontia simples de decíduos</v>
      </c>
      <c r="C24" s="28" t="str">
        <f>VLOOKUP(Contraproposta!$A24,Base!$A$2:$G$210,6,0)</f>
        <v>DENTE</v>
      </c>
      <c r="D24" s="29" t="str">
        <f>VLOOKUP(Contraproposta!$A24,Base!$A$2:$G$210,2,0)</f>
        <v>Odontopediatria</v>
      </c>
      <c r="E24" s="30">
        <f>VLOOKUP(Contraproposta!$A24,Base!$A$2:$G$210,7,0)</f>
        <v>73</v>
      </c>
      <c r="F24" s="31">
        <f>Contraproposta!$E24*0.3</f>
        <v>21.9</v>
      </c>
      <c r="G24" s="39" t="s">
        <v>16</v>
      </c>
      <c r="H24" s="40" t="str">
        <f>IFERROR(ROUNDUP(Contraproposta!$G24/Contraproposta!$E24,2),"-")</f>
        <v>-</v>
      </c>
      <c r="I24" s="31" t="s">
        <v>15</v>
      </c>
      <c r="J24" s="40" t="str">
        <f>IFERROR(ROUNDUP(Contraproposta!$I24/Contraproposta!$E24,2),"-")</f>
        <v>-</v>
      </c>
      <c r="K24" s="35">
        <v>690.0</v>
      </c>
      <c r="L24" s="36">
        <f>Contraproposta!$K24/Contraproposta!$E24</f>
        <v>9.452054795</v>
      </c>
    </row>
    <row r="25" ht="15.75" customHeight="1">
      <c r="A25" s="26">
        <v>8.300002E7</v>
      </c>
      <c r="B25" s="27" t="str">
        <f>VLOOKUP(Contraproposta!$A25,Base!$A$2:$G$210,4,0)</f>
        <v>coroa de acetato em dente decíduo</v>
      </c>
      <c r="C25" s="28" t="str">
        <f>VLOOKUP(Contraproposta!$A25,Base!$A$2:$G$210,6,0)</f>
        <v>DENTE</v>
      </c>
      <c r="D25" s="29" t="str">
        <f>VLOOKUP(Contraproposta!$A25,Base!$A$2:$G$210,2,0)</f>
        <v>Odontopediatria</v>
      </c>
      <c r="E25" s="37">
        <f>VLOOKUP(Contraproposta!$A25,Base!$A$2:$G$210,7,0)</f>
        <v>168</v>
      </c>
      <c r="F25" s="38">
        <f>Contraproposta!$E25*0.3</f>
        <v>50.4</v>
      </c>
      <c r="G25" s="39" t="s">
        <v>16</v>
      </c>
      <c r="H25" s="33" t="str">
        <f>IFERROR(ROUNDUP(Contraproposta!$G25/Contraproposta!$E25,2),"-")</f>
        <v>-</v>
      </c>
      <c r="I25" s="31" t="s">
        <v>15</v>
      </c>
      <c r="J25" s="34" t="str">
        <f>IFERROR(ROUNDUP(Contraproposta!$I25/Contraproposta!$E25,2),"-")</f>
        <v>-</v>
      </c>
      <c r="K25" s="35">
        <v>750.0</v>
      </c>
      <c r="L25" s="36">
        <f>Contraproposta!$K25/Contraproposta!$E25</f>
        <v>4.464285714</v>
      </c>
    </row>
    <row r="26" ht="15.75" customHeight="1">
      <c r="A26" s="26">
        <v>8.700004E7</v>
      </c>
      <c r="B26" s="27" t="str">
        <f>VLOOKUP(Contraproposta!$A26,Base!$A$2:$G$210,4,0)</f>
        <v>coroa de acetato em dente permanente</v>
      </c>
      <c r="C26" s="28" t="str">
        <f>VLOOKUP(Contraproposta!$A26,Base!$A$2:$G$210,6,0)</f>
        <v>DENTE</v>
      </c>
      <c r="D26" s="29" t="str">
        <f>VLOOKUP(Contraproposta!$A26,Base!$A$2:$G$210,2,0)</f>
        <v>Odontopediatria</v>
      </c>
      <c r="E26" s="30">
        <f>VLOOKUP(Contraproposta!$A26,Base!$A$2:$G$210,7,0)</f>
        <v>170</v>
      </c>
      <c r="F26" s="31">
        <f>Contraproposta!$E26*0.3</f>
        <v>51</v>
      </c>
      <c r="G26" s="39" t="s">
        <v>16</v>
      </c>
      <c r="H26" s="40" t="str">
        <f>IFERROR(ROUNDUP(Contraproposta!$G26/Contraproposta!$E26,2),"-")</f>
        <v>-</v>
      </c>
      <c r="I26" s="31" t="s">
        <v>15</v>
      </c>
      <c r="J26" s="40" t="str">
        <f>IFERROR(ROUNDUP(Contraproposta!$I26/Contraproposta!$E26,2),"-")</f>
        <v>-</v>
      </c>
      <c r="K26" s="35">
        <v>990.0</v>
      </c>
      <c r="L26" s="36">
        <f>Contraproposta!$K26/Contraproposta!$E26</f>
        <v>5.823529412</v>
      </c>
    </row>
    <row r="27" ht="15.75" customHeight="1">
      <c r="A27" s="26">
        <v>8.1000014E7</v>
      </c>
      <c r="B27" s="27" t="str">
        <f>VLOOKUP(Contraproposta!$A27,Base!$A$2:$G$210,4,0)</f>
        <v>condicionamento em odontologia</v>
      </c>
      <c r="C27" s="28" t="str">
        <f>VLOOKUP(Contraproposta!$A27,Base!$A$2:$G$210,6,0)</f>
        <v>BOCA</v>
      </c>
      <c r="D27" s="29" t="str">
        <f>VLOOKUP(Contraproposta!$A27,Base!$A$2:$G$210,2,0)</f>
        <v>Odontopediatria</v>
      </c>
      <c r="E27" s="37">
        <f>VLOOKUP(Contraproposta!$A27,Base!$A$2:$G$210,7,0)</f>
        <v>70</v>
      </c>
      <c r="F27" s="38">
        <f>Contraproposta!$E27*0.3</f>
        <v>21</v>
      </c>
      <c r="G27" s="39" t="s">
        <v>16</v>
      </c>
      <c r="H27" s="33" t="str">
        <f>IFERROR(ROUNDUP(Contraproposta!$G27/Contraproposta!$E27,2),"-")</f>
        <v>-</v>
      </c>
      <c r="I27" s="31" t="s">
        <v>15</v>
      </c>
      <c r="J27" s="34" t="str">
        <f>IFERROR(ROUNDUP(Contraproposta!$I27/Contraproposta!$E27,2),"-")</f>
        <v>-</v>
      </c>
      <c r="K27" s="35">
        <v>1300.0</v>
      </c>
      <c r="L27" s="36">
        <f>Contraproposta!$K27/Contraproposta!$E27</f>
        <v>18.57142857</v>
      </c>
    </row>
    <row r="28" ht="15.75" customHeight="1">
      <c r="A28" s="26">
        <v>8.5300047E7</v>
      </c>
      <c r="B28" s="27" t="str">
        <f>VLOOKUP(Contraproposta!$A28,Base!$A$2:$G$210,4,0)</f>
        <v>raspagem supra-gengival</v>
      </c>
      <c r="C28" s="28" t="str">
        <f>VLOOKUP(Contraproposta!$A28,Base!$A$2:$G$210,6,0)</f>
        <v>BOCA</v>
      </c>
      <c r="D28" s="29" t="str">
        <f>VLOOKUP(Contraproposta!$A28,Base!$A$2:$G$210,2,0)</f>
        <v>Periodontia</v>
      </c>
      <c r="E28" s="37">
        <f>VLOOKUP(Contraproposta!$A28,Base!$A$2:$G$210,7,0)</f>
        <v>144</v>
      </c>
      <c r="F28" s="38">
        <f>Contraproposta!$E28*0.3</f>
        <v>43.2</v>
      </c>
      <c r="G28" s="41">
        <f>G10</f>
        <v>100</v>
      </c>
      <c r="H28" s="33">
        <f>IFERROR(ROUNDUP(Contraproposta!$G28/Contraproposta!$E28,2),"-")</f>
        <v>0.7</v>
      </c>
      <c r="I28" s="42" t="str">
        <f>Contraproposta!$J28*Contraproposta!$E28</f>
        <v>#REF!</v>
      </c>
      <c r="J28" s="34" t="str">
        <f>IFERROR(ROUNDUP(Contraproposta!$I28/Contraproposta!$E28,2),"-")</f>
        <v>#REF!</v>
      </c>
      <c r="K28" s="43"/>
      <c r="L28" s="36">
        <f>Contraproposta!$K28/Contraproposta!$E28</f>
        <v>0</v>
      </c>
    </row>
    <row r="29" ht="15.75" customHeight="1">
      <c r="A29" s="26">
        <v>8.5300039E7</v>
      </c>
      <c r="B29" s="27" t="str">
        <f>VLOOKUP(Contraproposta!$A29,Base!$A$2:$G$210,4,0)</f>
        <v>raspagem sub-gengival/alisamento radicular</v>
      </c>
      <c r="C29" s="28" t="str">
        <f>VLOOKUP(Contraproposta!$A29,Base!$A$2:$G$210,6,0)</f>
        <v>HEMIARCADA</v>
      </c>
      <c r="D29" s="29" t="str">
        <f>VLOOKUP(Contraproposta!$A29,Base!$A$2:$G$210,2,0)</f>
        <v>Periodontia</v>
      </c>
      <c r="E29" s="30">
        <f>VLOOKUP(Contraproposta!$A29,Base!$A$2:$G$210,7,0)</f>
        <v>44</v>
      </c>
      <c r="F29" s="31">
        <f>Contraproposta!$E29*0.3</f>
        <v>13.2</v>
      </c>
      <c r="G29" s="39">
        <v>360.0</v>
      </c>
      <c r="H29" s="40">
        <f>IFERROR(ROUNDUP(Contraproposta!$G29/Contraproposta!$E29,2),"-")</f>
        <v>8.19</v>
      </c>
      <c r="I29" s="31" t="s">
        <v>15</v>
      </c>
      <c r="J29" s="40" t="str">
        <f>IFERROR(ROUNDUP(Contraproposta!$I29/Contraproposta!$E29,2),"-")</f>
        <v>-</v>
      </c>
      <c r="K29" s="35">
        <v>55.0</v>
      </c>
      <c r="L29" s="36">
        <f>Contraproposta!$K29/Contraproposta!$E29</f>
        <v>1.25</v>
      </c>
    </row>
    <row r="30" ht="15.75" hidden="1" customHeight="1">
      <c r="A30" s="26"/>
      <c r="B30" s="27"/>
      <c r="C30" s="28"/>
      <c r="D30" s="29"/>
      <c r="E30" s="37" t="str">
        <f>VLOOKUP(Contraproposta!$A30,Base!$A$2:$G$210,7,0)</f>
        <v>#N/A</v>
      </c>
      <c r="F30" s="38"/>
      <c r="G30" s="41"/>
      <c r="H30" s="33" t="str">
        <f>IFERROR(ROUNDUP(Contraproposta!$G30/Contraproposta!$E30,2),"-")</f>
        <v>-</v>
      </c>
      <c r="I30" s="31" t="s">
        <v>15</v>
      </c>
      <c r="J30" s="34" t="str">
        <f>IFERROR(ROUNDUP(Contraproposta!$I30/Contraproposta!$E30,2),"-")</f>
        <v>-</v>
      </c>
      <c r="K30" s="35">
        <v>190.0</v>
      </c>
      <c r="L30" s="36" t="str">
        <f>Contraproposta!$K30/Contraproposta!$E30</f>
        <v>#N/A</v>
      </c>
    </row>
    <row r="31" ht="15.75" hidden="1" customHeight="1">
      <c r="A31" s="26"/>
      <c r="B31" s="27"/>
      <c r="C31" s="28"/>
      <c r="D31" s="29"/>
      <c r="E31" s="30" t="str">
        <f>VLOOKUP(Contraproposta!$A31,Base!$A$2:$G$210,7,0)</f>
        <v>#N/A</v>
      </c>
      <c r="F31" s="31"/>
      <c r="G31" s="41"/>
      <c r="H31" s="40" t="str">
        <f>IFERROR(ROUNDUP(Contraproposta!$G31/Contraproposta!$E31,2),"-")</f>
        <v>-</v>
      </c>
      <c r="I31" s="31" t="s">
        <v>15</v>
      </c>
      <c r="J31" s="40" t="str">
        <f>IFERROR(ROUNDUP(Contraproposta!$I31/Contraproposta!$E31,2),"-")</f>
        <v>-</v>
      </c>
      <c r="K31" s="35">
        <v>250.0</v>
      </c>
      <c r="L31" s="36" t="str">
        <f>Contraproposta!$K31/Contraproposta!$E31</f>
        <v>#N/A</v>
      </c>
    </row>
    <row r="32" ht="15.75" hidden="1" customHeight="1">
      <c r="A32" s="26"/>
      <c r="B32" s="27"/>
      <c r="C32" s="28"/>
      <c r="D32" s="29"/>
      <c r="E32" s="37" t="str">
        <f>VLOOKUP(Contraproposta!$A32,Base!$A$2:$G$210,7,0)</f>
        <v>#N/A</v>
      </c>
      <c r="F32" s="38"/>
      <c r="G32" s="41"/>
      <c r="H32" s="33" t="str">
        <f>IFERROR(ROUNDUP(Contraproposta!$G32/Contraproposta!$E32,2),"-")</f>
        <v>-</v>
      </c>
      <c r="I32" s="31" t="s">
        <v>15</v>
      </c>
      <c r="J32" s="34" t="str">
        <f>IFERROR(ROUNDUP(Contraproposta!$I32/Contraproposta!$E32,2),"-")</f>
        <v>-</v>
      </c>
      <c r="K32" s="35"/>
      <c r="L32" s="36" t="str">
        <f>Contraproposta!$K32/Contraproposta!$E32</f>
        <v>#N/A</v>
      </c>
    </row>
    <row r="33" ht="15.75" hidden="1" customHeight="1">
      <c r="A33" s="26"/>
      <c r="B33" s="27"/>
      <c r="C33" s="28"/>
      <c r="D33" s="29"/>
      <c r="E33" s="30" t="str">
        <f>VLOOKUP(Contraproposta!$A33,Base!$A$2:$G$210,7,0)</f>
        <v>#N/A</v>
      </c>
      <c r="F33" s="31"/>
      <c r="G33" s="41"/>
      <c r="H33" s="40" t="str">
        <f>IFERROR(ROUNDUP(Contraproposta!$G33/Contraproposta!$E33,2),"-")</f>
        <v>-</v>
      </c>
      <c r="I33" s="31" t="s">
        <v>15</v>
      </c>
      <c r="J33" s="40" t="str">
        <f>IFERROR(ROUNDUP(Contraproposta!$I33/Contraproposta!$E33,2),"-")</f>
        <v>-</v>
      </c>
      <c r="K33" s="35"/>
      <c r="L33" s="36" t="str">
        <f>Contraproposta!$K33/Contraproposta!$E33</f>
        <v>#N/A</v>
      </c>
    </row>
    <row r="34" ht="15.75" customHeight="1">
      <c r="A34" s="26">
        <v>8.2000905E7</v>
      </c>
      <c r="B34" s="27" t="str">
        <f>VLOOKUP(Contraproposta!$A34,Base!$A$2:$G$210,4,0)</f>
        <v>frenulotomia labial</v>
      </c>
      <c r="C34" s="28" t="str">
        <f>VLOOKUP(Contraproposta!$A34,Base!$A$2:$G$210,6,0)</f>
        <v>BOCA</v>
      </c>
      <c r="D34" s="29" t="str">
        <f>VLOOKUP(Contraproposta!$A34,Base!$A$2:$G$210,2,0)</f>
        <v>Cirurgia e Traumatologia Buco-Maxilo-Facial</v>
      </c>
      <c r="E34" s="37">
        <f>VLOOKUP(Contraproposta!$A34,Base!$A$2:$G$210,7,0)</f>
        <v>212</v>
      </c>
      <c r="F34" s="38">
        <f>Contraproposta!$E34*0.3</f>
        <v>63.6</v>
      </c>
      <c r="G34" s="39">
        <v>600.0</v>
      </c>
      <c r="H34" s="33">
        <f>IFERROR(ROUNDUP(Contraproposta!$G34/Contraproposta!$E34,2),"-")</f>
        <v>2.84</v>
      </c>
      <c r="I34" s="31" t="s">
        <v>15</v>
      </c>
      <c r="J34" s="34" t="str">
        <f>IFERROR(ROUNDUP(Contraproposta!$I34/Contraproposta!$E34,2),"-")</f>
        <v>-</v>
      </c>
      <c r="K34" s="35"/>
      <c r="L34" s="36">
        <f>Contraproposta!$K34/Contraproposta!$E34</f>
        <v>0</v>
      </c>
    </row>
    <row r="35" ht="15.75" customHeight="1">
      <c r="A35" s="26">
        <v>8.2000913E7</v>
      </c>
      <c r="B35" s="27" t="str">
        <f>VLOOKUP(Contraproposta!$A35,Base!$A$2:$G$210,4,0)</f>
        <v>frenulotomia lingual</v>
      </c>
      <c r="C35" s="28" t="str">
        <f>VLOOKUP(Contraproposta!$A35,Base!$A$2:$G$210,6,0)</f>
        <v>BOCA</v>
      </c>
      <c r="D35" s="29" t="str">
        <f>VLOOKUP(Contraproposta!$A35,Base!$A$2:$G$210,2,0)</f>
        <v>Cirurgia e Traumatologia Buco-Maxilo-Facial</v>
      </c>
      <c r="E35" s="30">
        <f>VLOOKUP(Contraproposta!$A35,Base!$A$2:$G$210,7,0)</f>
        <v>144</v>
      </c>
      <c r="F35" s="31">
        <f>Contraproposta!$E35*0.3</f>
        <v>43.2</v>
      </c>
      <c r="G35" s="39">
        <v>600.0</v>
      </c>
      <c r="H35" s="40">
        <f>IFERROR(ROUNDUP(Contraproposta!$G35/Contraproposta!$E35,2),"-")</f>
        <v>4.17</v>
      </c>
      <c r="I35" s="31" t="s">
        <v>15</v>
      </c>
      <c r="J35" s="40" t="str">
        <f>IFERROR(ROUNDUP(Contraproposta!$I35/Contraproposta!$E35,2),"-")</f>
        <v>-</v>
      </c>
      <c r="K35" s="35"/>
      <c r="L35" s="36">
        <f>Contraproposta!$K35/Contraproposta!$E35</f>
        <v>0</v>
      </c>
    </row>
    <row r="36" ht="15.75" customHeight="1">
      <c r="A36" s="26">
        <v>8.2000875E7</v>
      </c>
      <c r="B36" s="27" t="str">
        <f>VLOOKUP(Contraproposta!$A36,Base!$A$2:$G$210,4,0)</f>
        <v>exodontia simples de permanente</v>
      </c>
      <c r="C36" s="28" t="str">
        <f>VLOOKUP(Contraproposta!$A36,Base!$A$2:$G$210,6,0)</f>
        <v>DENTE</v>
      </c>
      <c r="D36" s="29" t="str">
        <f>VLOOKUP(Contraproposta!$A36,Base!$A$2:$G$210,2,0)</f>
        <v>Cirurgia e Traumatologia Buco-Maxilo-Facial</v>
      </c>
      <c r="E36" s="37">
        <f>VLOOKUP(Contraproposta!$A36,Base!$A$2:$G$210,7,0)</f>
        <v>73</v>
      </c>
      <c r="F36" s="38">
        <f>Contraproposta!$E36*0.3</f>
        <v>21.9</v>
      </c>
      <c r="G36" s="39">
        <v>260.0</v>
      </c>
      <c r="H36" s="33">
        <f>IFERROR(ROUNDUP(Contraproposta!$G36/Contraproposta!$E36,2),"-")</f>
        <v>3.57</v>
      </c>
      <c r="I36" s="31" t="s">
        <v>15</v>
      </c>
      <c r="J36" s="34" t="str">
        <f>IFERROR(ROUNDUP(Contraproposta!$I36/Contraproposta!$E36,2),"-")</f>
        <v>-</v>
      </c>
      <c r="K36" s="35"/>
      <c r="L36" s="36">
        <f>Contraproposta!$K36/Contraproposta!$E36</f>
        <v>0</v>
      </c>
    </row>
    <row r="37" ht="15.75" customHeight="1">
      <c r="A37" s="26">
        <v>8.2000859E7</v>
      </c>
      <c r="B37" s="27" t="str">
        <f>VLOOKUP(Contraproposta!$A37,Base!$A$2:$G$210,4,0)</f>
        <v>exodontia de raiz residual </v>
      </c>
      <c r="C37" s="28" t="str">
        <f>VLOOKUP(Contraproposta!$A37,Base!$A$2:$G$210,6,0)</f>
        <v>DENTE</v>
      </c>
      <c r="D37" s="29" t="str">
        <f>VLOOKUP(Contraproposta!$A37,Base!$A$2:$G$210,2,0)</f>
        <v>Cirurgia e Traumatologia Buco-Maxilo-Facial</v>
      </c>
      <c r="E37" s="30">
        <f>VLOOKUP(Contraproposta!$A37,Base!$A$2:$G$210,7,0)</f>
        <v>73</v>
      </c>
      <c r="F37" s="31">
        <f>Contraproposta!$E37*0.3</f>
        <v>21.9</v>
      </c>
      <c r="G37" s="39">
        <v>300.0</v>
      </c>
      <c r="H37" s="40">
        <f>IFERROR(ROUNDUP(Contraproposta!$G37/Contraproposta!$E37,2),"-")</f>
        <v>4.11</v>
      </c>
      <c r="I37" s="31" t="s">
        <v>15</v>
      </c>
      <c r="J37" s="40" t="str">
        <f>IFERROR(ROUNDUP(Contraproposta!$I37/Contraproposta!$E37,2),"-")</f>
        <v>-</v>
      </c>
      <c r="K37" s="35"/>
      <c r="L37" s="36">
        <f>Contraproposta!$K37/Contraproposta!$E37</f>
        <v>0</v>
      </c>
    </row>
    <row r="38" ht="15.75" customHeight="1">
      <c r="A38" s="26">
        <v>8.2000816E7</v>
      </c>
      <c r="B38" s="27" t="str">
        <f>VLOOKUP(Contraproposta!$A38,Base!$A$2:$G$210,4,0)</f>
        <v>exodontia a retalho </v>
      </c>
      <c r="C38" s="28" t="str">
        <f>VLOOKUP(Contraproposta!$A38,Base!$A$2:$G$210,6,0)</f>
        <v>DENTE</v>
      </c>
      <c r="D38" s="29" t="str">
        <f>VLOOKUP(Contraproposta!$A38,Base!$A$2:$G$210,2,0)</f>
        <v>Cirurgia e Traumatologia Buco-Maxilo-Facial</v>
      </c>
      <c r="E38" s="37">
        <f>VLOOKUP(Contraproposta!$A38,Base!$A$2:$G$210,7,0)</f>
        <v>73</v>
      </c>
      <c r="F38" s="38">
        <f>Contraproposta!$E38*0.3</f>
        <v>21.9</v>
      </c>
      <c r="G38" s="39">
        <v>400.0</v>
      </c>
      <c r="H38" s="33">
        <f>IFERROR(ROUNDUP(Contraproposta!$G38/Contraproposta!$E38,2),"-")</f>
        <v>5.48</v>
      </c>
      <c r="I38" s="31" t="s">
        <v>15</v>
      </c>
      <c r="J38" s="34" t="str">
        <f>IFERROR(ROUNDUP(Contraproposta!$I38/Contraproposta!$E38,2),"-")</f>
        <v>-</v>
      </c>
      <c r="K38" s="35"/>
      <c r="L38" s="36">
        <f>Contraproposta!$K38/Contraproposta!$E38</f>
        <v>0</v>
      </c>
    </row>
    <row r="39" ht="15.75" customHeight="1">
      <c r="A39" s="26">
        <v>8.2001294E7</v>
      </c>
      <c r="B39" s="27" t="str">
        <f>VLOOKUP(Contraproposta!$A39,Base!$A$2:$G$210,4,0)</f>
        <v>remoção de dentes semi inclusos / impactados</v>
      </c>
      <c r="C39" s="28" t="str">
        <f>VLOOKUP(Contraproposta!$A39,Base!$A$2:$G$210,6,0)</f>
        <v>DENTE</v>
      </c>
      <c r="D39" s="29" t="str">
        <f>VLOOKUP(Contraproposta!$A39,Base!$A$2:$G$210,2,0)</f>
        <v>Cirurgia e Traumatologia Buco-Maxilo-Facial</v>
      </c>
      <c r="E39" s="30">
        <f>VLOOKUP(Contraproposta!$A39,Base!$A$2:$G$210,7,0)</f>
        <v>186</v>
      </c>
      <c r="F39" s="31">
        <f>Contraproposta!$E39*0.3</f>
        <v>55.8</v>
      </c>
      <c r="G39" s="39">
        <v>900.0</v>
      </c>
      <c r="H39" s="40">
        <f>IFERROR(ROUNDUP(Contraproposta!$G39/Contraproposta!$E39,2),"-")</f>
        <v>4.84</v>
      </c>
      <c r="I39" s="31" t="s">
        <v>15</v>
      </c>
      <c r="J39" s="40" t="str">
        <f>IFERROR(ROUNDUP(Contraproposta!$I39/Contraproposta!$E39,2),"-")</f>
        <v>-</v>
      </c>
      <c r="K39" s="35"/>
      <c r="L39" s="36">
        <f>Contraproposta!$K39/Contraproposta!$E39</f>
        <v>0</v>
      </c>
    </row>
    <row r="40" ht="15.75" customHeight="1">
      <c r="A40" s="26">
        <v>8.2001286E7</v>
      </c>
      <c r="B40" s="27" t="str">
        <f>VLOOKUP(Contraproposta!$A40,Base!$A$2:$G$210,4,0)</f>
        <v>remoção de dentes inclusos / impactados</v>
      </c>
      <c r="C40" s="28" t="str">
        <f>VLOOKUP(Contraproposta!$A40,Base!$A$2:$G$210,6,0)</f>
        <v>DENTE</v>
      </c>
      <c r="D40" s="29" t="str">
        <f>VLOOKUP(Contraproposta!$A40,Base!$A$2:$G$210,2,0)</f>
        <v>Cirurgia e Traumatologia Buco-Maxilo-Facial</v>
      </c>
      <c r="E40" s="37">
        <f>VLOOKUP(Contraproposta!$A40,Base!$A$2:$G$210,7,0)</f>
        <v>361</v>
      </c>
      <c r="F40" s="38">
        <f>Contraproposta!$E40*0.3</f>
        <v>108.3</v>
      </c>
      <c r="G40" s="39">
        <v>900.0</v>
      </c>
      <c r="H40" s="33">
        <f>IFERROR(ROUNDUP(Contraproposta!$G40/Contraproposta!$E40,2),"-")</f>
        <v>2.5</v>
      </c>
      <c r="I40" s="31" t="s">
        <v>15</v>
      </c>
      <c r="J40" s="34" t="str">
        <f>IFERROR(ROUNDUP(Contraproposta!$I40/Contraproposta!$E40,2),"-")</f>
        <v>-</v>
      </c>
      <c r="K40" s="35"/>
      <c r="L40" s="36">
        <f>Contraproposta!$K40/Contraproposta!$E40</f>
        <v>0</v>
      </c>
    </row>
    <row r="41" ht="15.75" customHeight="1">
      <c r="A41" s="26">
        <v>5181.0</v>
      </c>
      <c r="B41" s="27" t="str">
        <f>VLOOKUP(Contraproposta!$A41,Base!$A$2:$G$210,4,0)</f>
        <v>remocao de dentes supra-numerarios (inclusos ou impactados)</v>
      </c>
      <c r="C41" s="28" t="str">
        <f>VLOOKUP(Contraproposta!$A41,Base!$A$2:$G$210,6,0)</f>
        <v>SEGMENTO</v>
      </c>
      <c r="D41" s="29" t="str">
        <f>VLOOKUP(Contraproposta!$A41,Base!$A$2:$G$210,2,0)</f>
        <v>Cirurgia e Traumatologia Buco-Maxilo-Facial</v>
      </c>
      <c r="E41" s="30">
        <f>VLOOKUP(Contraproposta!$A41,Base!$A$2:$G$210,7,0)</f>
        <v>360</v>
      </c>
      <c r="F41" s="31">
        <f>Contraproposta!$E41*0.3</f>
        <v>108</v>
      </c>
      <c r="G41" s="39">
        <v>900.0</v>
      </c>
      <c r="H41" s="40">
        <f>IFERROR(ROUNDUP(Contraproposta!$G41/Contraproposta!$E41,2),"-")</f>
        <v>2.5</v>
      </c>
      <c r="I41" s="31" t="s">
        <v>15</v>
      </c>
      <c r="J41" s="40" t="str">
        <f>IFERROR(ROUNDUP(Contraproposta!$I41/Contraproposta!$E41,2),"-")</f>
        <v>-</v>
      </c>
      <c r="K41" s="35"/>
      <c r="L41" s="36">
        <f>Contraproposta!$K41/Contraproposta!$E41</f>
        <v>0</v>
      </c>
    </row>
    <row r="42" ht="15.75" customHeight="1">
      <c r="A42" s="26">
        <v>8.5400076E7</v>
      </c>
      <c r="B42" s="27" t="str">
        <f>VLOOKUP(Contraproposta!$A42,Base!$A$2:$G$210,4,0)</f>
        <v>coroa provisória com pino</v>
      </c>
      <c r="C42" s="28" t="str">
        <f>VLOOKUP(Contraproposta!$A42,Base!$A$2:$G$210,6,0)</f>
        <v>DENTE</v>
      </c>
      <c r="D42" s="29" t="str">
        <f>VLOOKUP(Contraproposta!$A42,Base!$A$2:$G$210,2,0)</f>
        <v>Prótese Dentária</v>
      </c>
      <c r="E42" s="37">
        <f>VLOOKUP(Contraproposta!$A42,Base!$A$2:$G$210,7,0)</f>
        <v>154</v>
      </c>
      <c r="F42" s="38">
        <f>Contraproposta!$E42*0.3</f>
        <v>46.2</v>
      </c>
      <c r="G42" s="39">
        <v>500.0</v>
      </c>
      <c r="H42" s="33">
        <f>IFERROR(ROUNDUP(Contraproposta!$G42/Contraproposta!$E42,2),"-")</f>
        <v>3.25</v>
      </c>
      <c r="I42" s="31" t="s">
        <v>15</v>
      </c>
      <c r="J42" s="34" t="str">
        <f>IFERROR(ROUNDUP(Contraproposta!$I42/Contraproposta!$E42,2),"-")</f>
        <v>-</v>
      </c>
      <c r="K42" s="35"/>
      <c r="L42" s="36">
        <f>Contraproposta!$K42/Contraproposta!$E42</f>
        <v>0</v>
      </c>
    </row>
    <row r="43" ht="15.75" customHeight="1">
      <c r="A43" s="26">
        <v>8.5400084E7</v>
      </c>
      <c r="B43" s="27" t="str">
        <f>VLOOKUP(Contraproposta!$A43,Base!$A$2:$G$210,4,0)</f>
        <v>coroa provisória sem pino</v>
      </c>
      <c r="C43" s="28" t="str">
        <f>VLOOKUP(Contraproposta!$A43,Base!$A$2:$G$210,6,0)</f>
        <v>DENTE</v>
      </c>
      <c r="D43" s="29" t="str">
        <f>VLOOKUP(Contraproposta!$A43,Base!$A$2:$G$210,2,0)</f>
        <v>Prótese Dentária</v>
      </c>
      <c r="E43" s="30">
        <f>VLOOKUP(Contraproposta!$A43,Base!$A$2:$G$210,7,0)</f>
        <v>154</v>
      </c>
      <c r="F43" s="31">
        <f>Contraproposta!$E43*0.3</f>
        <v>46.2</v>
      </c>
      <c r="G43" s="39">
        <v>400.0</v>
      </c>
      <c r="H43" s="40">
        <f>IFERROR(ROUNDUP(Contraproposta!$G43/Contraproposta!$E43,2),"-")</f>
        <v>2.6</v>
      </c>
      <c r="I43" s="31" t="s">
        <v>15</v>
      </c>
      <c r="J43" s="40" t="str">
        <f>IFERROR(ROUNDUP(Contraproposta!$I43/Contraproposta!$E43,2),"-")</f>
        <v>-</v>
      </c>
      <c r="K43" s="35"/>
      <c r="L43" s="36">
        <f>Contraproposta!$K43/Contraproposta!$E43</f>
        <v>0</v>
      </c>
    </row>
    <row r="44" ht="15.75" customHeight="1">
      <c r="A44" s="26">
        <v>8.5400114E7</v>
      </c>
      <c r="B44" s="27" t="str">
        <f>VLOOKUP(Contraproposta!$A44,Base!$A$2:$G$210,4,0)</f>
        <v>coroa total em cerômero</v>
      </c>
      <c r="C44" s="28" t="str">
        <f>VLOOKUP(Contraproposta!$A44,Base!$A$2:$G$210,6,0)</f>
        <v>DENTE (ANTERIOR)</v>
      </c>
      <c r="D44" s="29" t="str">
        <f>VLOOKUP(Contraproposta!$A44,Base!$A$2:$G$210,2,0)</f>
        <v>Prótese Dentária</v>
      </c>
      <c r="E44" s="37">
        <f>VLOOKUP(Contraproposta!$A44,Base!$A$2:$G$210,7,0)</f>
        <v>472</v>
      </c>
      <c r="F44" s="38">
        <f>Contraproposta!$E44*0.3</f>
        <v>141.6</v>
      </c>
      <c r="G44" s="39">
        <v>1300.0</v>
      </c>
      <c r="H44" s="33">
        <f>IFERROR(ROUNDUP(Contraproposta!$G44/Contraproposta!$E44,2),"-")</f>
        <v>2.76</v>
      </c>
      <c r="I44" s="31" t="s">
        <v>15</v>
      </c>
      <c r="J44" s="34" t="str">
        <f>IFERROR(ROUNDUP(Contraproposta!$I44/Contraproposta!$E44,2),"-")</f>
        <v>-</v>
      </c>
      <c r="K44" s="35"/>
      <c r="L44" s="36">
        <f>Contraproposta!$K44/Contraproposta!$E44</f>
        <v>0</v>
      </c>
    </row>
    <row r="45" ht="15.75" customHeight="1">
      <c r="A45" s="26">
        <v>8.5400149E7</v>
      </c>
      <c r="B45" s="27" t="str">
        <f>VLOOKUP(Contraproposta!$A45,Base!$A$2:$G$210,4,0)</f>
        <v>coroa total metálica</v>
      </c>
      <c r="C45" s="28" t="str">
        <f>VLOOKUP(Contraproposta!$A45,Base!$A$2:$G$210,6,0)</f>
        <v>DENTE (POSTERIOR)</v>
      </c>
      <c r="D45" s="29" t="str">
        <f>VLOOKUP(Contraproposta!$A45,Base!$A$2:$G$210,2,0)</f>
        <v>Prótese Dentária</v>
      </c>
      <c r="E45" s="30">
        <f>VLOOKUP(Contraproposta!$A45,Base!$A$2:$G$210,7,0)</f>
        <v>472</v>
      </c>
      <c r="F45" s="31">
        <f>Contraproposta!$E45*0.3</f>
        <v>141.6</v>
      </c>
      <c r="G45" s="39" t="s">
        <v>16</v>
      </c>
      <c r="H45" s="40" t="str">
        <f>IFERROR(ROUNDUP(Contraproposta!$G45/Contraproposta!$E45,2),"-")</f>
        <v>-</v>
      </c>
      <c r="I45" s="31" t="s">
        <v>15</v>
      </c>
      <c r="J45" s="40" t="str">
        <f>IFERROR(ROUNDUP(Contraproposta!$I45/Contraproposta!$E45,2),"-")</f>
        <v>-</v>
      </c>
      <c r="K45" s="35"/>
      <c r="L45" s="36">
        <f>Contraproposta!$K45/Contraproposta!$E45</f>
        <v>0</v>
      </c>
    </row>
    <row r="46" ht="15.75" customHeight="1">
      <c r="A46" s="26">
        <v>8.5400211E7</v>
      </c>
      <c r="B46" s="27" t="str">
        <f>VLOOKUP(Contraproposta!$A46,Base!$A$2:$G$210,4,0)</f>
        <v>núcleo de preenchimento</v>
      </c>
      <c r="C46" s="28" t="str">
        <f>VLOOKUP(Contraproposta!$A46,Base!$A$2:$G$210,6,0)</f>
        <v>DENTE</v>
      </c>
      <c r="D46" s="29" t="str">
        <f>VLOOKUP(Contraproposta!$A46,Base!$A$2:$G$210,2,0)</f>
        <v>Prótese Dentária</v>
      </c>
      <c r="E46" s="37">
        <f>VLOOKUP(Contraproposta!$A46,Base!$A$2:$G$210,7,0)</f>
        <v>134</v>
      </c>
      <c r="F46" s="38">
        <f>Contraproposta!$E46*0.3</f>
        <v>40.2</v>
      </c>
      <c r="G46" s="39">
        <v>200.0</v>
      </c>
      <c r="H46" s="33">
        <f>IFERROR(ROUNDUP(Contraproposta!$G46/Contraproposta!$E46,2),"-")</f>
        <v>1.5</v>
      </c>
      <c r="I46" s="31" t="s">
        <v>15</v>
      </c>
      <c r="J46" s="34" t="str">
        <f>IFERROR(ROUNDUP(Contraproposta!$I46/Contraproposta!$E46,2),"-")</f>
        <v>-</v>
      </c>
      <c r="K46" s="35"/>
      <c r="L46" s="36">
        <f>Contraproposta!$K46/Contraproposta!$E46</f>
        <v>0</v>
      </c>
    </row>
    <row r="47" ht="15.75" customHeight="1">
      <c r="A47" s="26">
        <v>8.540022E7</v>
      </c>
      <c r="B47" s="27" t="str">
        <f>VLOOKUP(Contraproposta!$A47,Base!$A$2:$G$210,4,0)</f>
        <v>núcleo metálico fundido</v>
      </c>
      <c r="C47" s="28" t="str">
        <f>VLOOKUP(Contraproposta!$A47,Base!$A$2:$G$210,6,0)</f>
        <v>DENTE</v>
      </c>
      <c r="D47" s="29" t="str">
        <f>VLOOKUP(Contraproposta!$A47,Base!$A$2:$G$210,2,0)</f>
        <v>Prótese Dentária</v>
      </c>
      <c r="E47" s="30">
        <f>VLOOKUP(Contraproposta!$A47,Base!$A$2:$G$210,7,0)</f>
        <v>299</v>
      </c>
      <c r="F47" s="31">
        <f>Contraproposta!$E47*0.3</f>
        <v>89.7</v>
      </c>
      <c r="G47" s="39" t="s">
        <v>16</v>
      </c>
      <c r="H47" s="40" t="str">
        <f>IFERROR(ROUNDUP(Contraproposta!$G47/Contraproposta!$E47,2),"-")</f>
        <v>-</v>
      </c>
      <c r="I47" s="31" t="s">
        <v>15</v>
      </c>
      <c r="J47" s="40" t="str">
        <f>IFERROR(ROUNDUP(Contraproposta!$I47/Contraproposta!$E47,2),"-")</f>
        <v>-</v>
      </c>
      <c r="K47" s="35"/>
      <c r="L47" s="36">
        <f>Contraproposta!$K47/Contraproposta!$E47</f>
        <v>0</v>
      </c>
    </row>
    <row r="48" ht="15.75" customHeight="1">
      <c r="A48" s="26">
        <v>8.5400262E7</v>
      </c>
      <c r="B48" s="27" t="str">
        <f>VLOOKUP(Contraproposta!$A48,Base!$A$2:$G$210,4,0)</f>
        <v>pino pre-fabricado</v>
      </c>
      <c r="C48" s="28" t="str">
        <f>VLOOKUP(Contraproposta!$A48,Base!$A$2:$G$210,6,0)</f>
        <v>DENTE</v>
      </c>
      <c r="D48" s="29" t="str">
        <f>VLOOKUP(Contraproposta!$A48,Base!$A$2:$G$210,2,0)</f>
        <v>Prótese Dentária</v>
      </c>
      <c r="E48" s="37">
        <f>VLOOKUP(Contraproposta!$A48,Base!$A$2:$G$210,7,0)</f>
        <v>118</v>
      </c>
      <c r="F48" s="38">
        <f>Contraproposta!$E48*0.3</f>
        <v>35.4</v>
      </c>
      <c r="G48" s="39">
        <v>400.0</v>
      </c>
      <c r="H48" s="33">
        <f>IFERROR(ROUNDUP(Contraproposta!$G48/Contraproposta!$E48,2),"-")</f>
        <v>3.39</v>
      </c>
      <c r="I48" s="31" t="s">
        <v>15</v>
      </c>
      <c r="J48" s="34" t="str">
        <f>IFERROR(ROUNDUP(Contraproposta!$I48/Contraproposta!$E48,2),"-")</f>
        <v>-</v>
      </c>
      <c r="K48" s="35"/>
      <c r="L48" s="36">
        <f>Contraproposta!$K48/Contraproposta!$E48</f>
        <v>0</v>
      </c>
    </row>
    <row r="49" ht="15.75" customHeight="1">
      <c r="A49" s="26">
        <v>8.1000421E7</v>
      </c>
      <c r="B49" s="27" t="str">
        <f>VLOOKUP(Contraproposta!$A49,Base!$A$2:$G$210,4,0)</f>
        <v>rx periapical</v>
      </c>
      <c r="C49" s="28">
        <f>VLOOKUP(Contraproposta!$A49,Base!$A$2:$G$210,6,0)</f>
        <v>0</v>
      </c>
      <c r="D49" s="29" t="str">
        <f>VLOOKUP(Contraproposta!$A49,Base!$A$2:$G$210,2,0)</f>
        <v>Radiologia Odontológica e Imaginologia</v>
      </c>
      <c r="E49" s="30">
        <f>VLOOKUP(Contraproposta!$A49,Base!$A$2:$G$210,7,0)</f>
        <v>14</v>
      </c>
      <c r="F49" s="31">
        <f>Contraproposta!$E49*0.3</f>
        <v>4.2</v>
      </c>
      <c r="G49" s="39">
        <v>50.0</v>
      </c>
      <c r="H49" s="40">
        <f>IFERROR(ROUNDUP(Contraproposta!$G49/Contraproposta!$E49,2),"-")</f>
        <v>3.58</v>
      </c>
      <c r="I49" s="31" t="s">
        <v>15</v>
      </c>
      <c r="J49" s="40" t="str">
        <f>IFERROR(ROUNDUP(Contraproposta!$I49/Contraproposta!$E49,2),"-")</f>
        <v>-</v>
      </c>
      <c r="K49" s="35"/>
      <c r="L49" s="36">
        <f>Contraproposta!$K49/Contraproposta!$E49</f>
        <v>0</v>
      </c>
    </row>
    <row r="50" ht="15.75" customHeight="1">
      <c r="A50" s="26">
        <v>8.1000375E7</v>
      </c>
      <c r="B50" s="27" t="str">
        <f>VLOOKUP(Contraproposta!$A50,Base!$A$2:$G$210,4,0)</f>
        <v>rx interproximal - bite-wing</v>
      </c>
      <c r="C50" s="28">
        <f>VLOOKUP(Contraproposta!$A50,Base!$A$2:$G$210,6,0)</f>
        <v>0</v>
      </c>
      <c r="D50" s="29" t="str">
        <f>VLOOKUP(Contraproposta!$A50,Base!$A$2:$G$210,2,0)</f>
        <v>Radiologia Odontológica e Imaginologia</v>
      </c>
      <c r="E50" s="37">
        <f>VLOOKUP(Contraproposta!$A50,Base!$A$2:$G$210,7,0)</f>
        <v>14</v>
      </c>
      <c r="F50" s="38">
        <f>Contraproposta!$E50*0.3</f>
        <v>4.2</v>
      </c>
      <c r="G50" s="44">
        <v>50.0</v>
      </c>
      <c r="H50" s="45">
        <f>IFERROR(ROUNDUP(Contraproposta!$G50/Contraproposta!$E50,2),"-")</f>
        <v>3.58</v>
      </c>
      <c r="I50" s="31" t="s">
        <v>15</v>
      </c>
      <c r="J50" s="34" t="str">
        <f>IFERROR(ROUNDUP(Contraproposta!$I50/Contraproposta!$E50,2),"-")</f>
        <v>-</v>
      </c>
      <c r="K50" s="35"/>
      <c r="L50" s="36">
        <f>Contraproposta!$K50/Contraproposta!$E50</f>
        <v>0</v>
      </c>
    </row>
    <row r="51" ht="15.75" customHeight="1">
      <c r="C51" s="46"/>
      <c r="D51" s="47"/>
      <c r="K51" s="2"/>
    </row>
    <row r="52" ht="99.75" customHeight="1">
      <c r="A52" s="48" t="s">
        <v>17</v>
      </c>
      <c r="K52" s="2"/>
    </row>
    <row r="53" ht="15.0" customHeight="1">
      <c r="C53" s="46"/>
      <c r="D53" s="47"/>
      <c r="K53" s="2"/>
    </row>
    <row r="54" ht="15.75" customHeight="1">
      <c r="C54" s="46"/>
      <c r="D54" s="47"/>
      <c r="K54" s="2"/>
    </row>
    <row r="55" ht="15.75" customHeight="1">
      <c r="C55" s="46"/>
      <c r="D55" s="47"/>
      <c r="K55" s="2"/>
    </row>
    <row r="56" ht="15.75" customHeight="1">
      <c r="C56" s="46"/>
      <c r="D56" s="47"/>
      <c r="K56" s="2"/>
    </row>
    <row r="57" ht="15.75" customHeight="1">
      <c r="C57" s="46"/>
      <c r="D57" s="47"/>
      <c r="K57" s="2"/>
    </row>
    <row r="58" ht="15.75" customHeight="1">
      <c r="C58" s="46"/>
      <c r="D58" s="47"/>
      <c r="K58" s="2"/>
    </row>
    <row r="59" ht="15.75" customHeight="1">
      <c r="C59" s="46"/>
      <c r="D59" s="47"/>
      <c r="K59" s="2"/>
    </row>
    <row r="60" ht="15.75" customHeight="1">
      <c r="C60" s="46"/>
      <c r="D60" s="47"/>
      <c r="K60" s="2"/>
    </row>
    <row r="61" ht="15.75" customHeight="1">
      <c r="C61" s="46"/>
      <c r="D61" s="47"/>
      <c r="K61" s="2"/>
    </row>
    <row r="62" ht="15.75" customHeight="1">
      <c r="C62" s="46"/>
      <c r="D62" s="47"/>
      <c r="K62" s="2"/>
    </row>
    <row r="63" ht="15.75" customHeight="1">
      <c r="C63" s="46"/>
      <c r="D63" s="47"/>
      <c r="K63" s="2"/>
    </row>
    <row r="64" ht="15.75" customHeight="1">
      <c r="C64" s="46"/>
      <c r="D64" s="47"/>
      <c r="K64" s="2"/>
    </row>
    <row r="65" ht="15.75" customHeight="1">
      <c r="C65" s="46"/>
      <c r="D65" s="47"/>
      <c r="K65" s="2"/>
    </row>
    <row r="66" ht="15.75" customHeight="1">
      <c r="C66" s="46"/>
      <c r="D66" s="47"/>
      <c r="K66" s="2"/>
    </row>
    <row r="67" ht="15.75" customHeight="1">
      <c r="C67" s="46"/>
      <c r="D67" s="47"/>
      <c r="K67" s="2"/>
    </row>
    <row r="68" ht="15.75" customHeight="1">
      <c r="C68" s="46"/>
      <c r="D68" s="47"/>
      <c r="K68" s="2"/>
    </row>
    <row r="69" ht="15.75" customHeight="1">
      <c r="C69" s="46"/>
      <c r="D69" s="47"/>
      <c r="K69" s="2"/>
    </row>
    <row r="70" ht="15.75" customHeight="1">
      <c r="C70" s="46"/>
      <c r="D70" s="47"/>
      <c r="K70" s="2"/>
    </row>
    <row r="71" ht="15.75" customHeight="1">
      <c r="C71" s="46"/>
      <c r="D71" s="47"/>
      <c r="K71" s="2"/>
    </row>
    <row r="72" ht="15.75" customHeight="1">
      <c r="C72" s="46"/>
      <c r="D72" s="47"/>
      <c r="K72" s="2"/>
    </row>
    <row r="73" ht="15.75" customHeight="1">
      <c r="C73" s="46"/>
      <c r="D73" s="47"/>
      <c r="K73" s="2"/>
    </row>
    <row r="74" ht="15.75" customHeight="1">
      <c r="C74" s="46"/>
      <c r="D74" s="47"/>
      <c r="K74" s="2"/>
    </row>
    <row r="75" ht="15.75" customHeight="1">
      <c r="C75" s="46"/>
      <c r="D75" s="47"/>
      <c r="K75" s="2"/>
    </row>
    <row r="76" ht="15.75" customHeight="1">
      <c r="C76" s="46"/>
      <c r="D76" s="47"/>
      <c r="K76" s="2"/>
    </row>
    <row r="77" ht="15.75" customHeight="1">
      <c r="C77" s="46"/>
      <c r="D77" s="47"/>
      <c r="K77" s="2"/>
    </row>
    <row r="78" ht="15.75" customHeight="1">
      <c r="C78" s="46"/>
      <c r="D78" s="47"/>
      <c r="K78" s="2"/>
    </row>
    <row r="79" ht="15.75" customHeight="1">
      <c r="C79" s="46"/>
      <c r="D79" s="47"/>
      <c r="K79" s="2"/>
    </row>
    <row r="80" ht="15.75" customHeight="1">
      <c r="C80" s="46"/>
      <c r="D80" s="47"/>
      <c r="K80" s="2"/>
    </row>
    <row r="81" ht="15.75" customHeight="1">
      <c r="C81" s="46"/>
      <c r="D81" s="47"/>
      <c r="K81" s="2"/>
    </row>
    <row r="82" ht="15.75" customHeight="1">
      <c r="C82" s="46"/>
      <c r="D82" s="47"/>
      <c r="K82" s="2"/>
    </row>
    <row r="83" ht="15.75" customHeight="1">
      <c r="C83" s="46"/>
      <c r="D83" s="47"/>
      <c r="K83" s="2"/>
    </row>
    <row r="84" ht="15.75" customHeight="1">
      <c r="C84" s="46"/>
      <c r="D84" s="47"/>
      <c r="K84" s="2"/>
    </row>
    <row r="85" ht="15.75" customHeight="1">
      <c r="C85" s="46"/>
      <c r="D85" s="47"/>
      <c r="K85" s="2"/>
    </row>
    <row r="86" ht="15.75" customHeight="1">
      <c r="C86" s="46"/>
      <c r="D86" s="47"/>
      <c r="K86" s="2"/>
    </row>
    <row r="87" ht="15.75" customHeight="1">
      <c r="C87" s="46"/>
      <c r="D87" s="47"/>
      <c r="K87" s="2"/>
    </row>
    <row r="88" ht="15.75" customHeight="1">
      <c r="C88" s="46"/>
      <c r="D88" s="47"/>
      <c r="K88" s="2"/>
    </row>
    <row r="89" ht="15.75" customHeight="1">
      <c r="C89" s="46"/>
      <c r="D89" s="47"/>
      <c r="K89" s="2"/>
    </row>
    <row r="90" ht="15.75" customHeight="1">
      <c r="C90" s="46"/>
      <c r="D90" s="47"/>
      <c r="K90" s="2"/>
    </row>
    <row r="91" ht="15.75" customHeight="1">
      <c r="C91" s="46"/>
      <c r="D91" s="47"/>
      <c r="K91" s="2"/>
    </row>
    <row r="92" ht="15.75" customHeight="1">
      <c r="C92" s="46"/>
      <c r="D92" s="47"/>
      <c r="K92" s="2"/>
    </row>
    <row r="93" ht="15.75" customHeight="1">
      <c r="C93" s="46"/>
      <c r="D93" s="47"/>
      <c r="K93" s="2"/>
    </row>
    <row r="94" ht="15.75" customHeight="1">
      <c r="C94" s="46"/>
      <c r="D94" s="47"/>
      <c r="K94" s="2"/>
    </row>
    <row r="95" ht="15.75" customHeight="1">
      <c r="C95" s="46"/>
      <c r="D95" s="47"/>
      <c r="K95" s="2"/>
    </row>
    <row r="96" ht="15.75" customHeight="1">
      <c r="C96" s="46"/>
      <c r="D96" s="47"/>
      <c r="K96" s="2"/>
    </row>
    <row r="97" ht="15.75" customHeight="1">
      <c r="C97" s="46"/>
      <c r="D97" s="47"/>
      <c r="K97" s="2"/>
    </row>
    <row r="98" ht="15.75" customHeight="1">
      <c r="C98" s="46"/>
      <c r="D98" s="47"/>
      <c r="K98" s="2"/>
    </row>
    <row r="99" ht="15.75" customHeight="1">
      <c r="C99" s="46"/>
      <c r="D99" s="47"/>
      <c r="K99" s="2"/>
    </row>
    <row r="100" ht="15.75" customHeight="1">
      <c r="C100" s="46"/>
      <c r="D100" s="47"/>
      <c r="K100" s="2"/>
    </row>
    <row r="101" ht="15.75" customHeight="1">
      <c r="C101" s="46"/>
      <c r="D101" s="47"/>
      <c r="K101" s="2"/>
    </row>
    <row r="102" ht="15.75" customHeight="1">
      <c r="C102" s="46"/>
      <c r="D102" s="47"/>
      <c r="K102" s="2"/>
    </row>
    <row r="103" ht="15.75" customHeight="1">
      <c r="C103" s="46"/>
      <c r="D103" s="47"/>
      <c r="K103" s="2"/>
    </row>
    <row r="104" ht="15.75" customHeight="1">
      <c r="C104" s="46"/>
      <c r="D104" s="47"/>
      <c r="K104" s="2"/>
    </row>
    <row r="105" ht="15.75" customHeight="1">
      <c r="C105" s="46"/>
      <c r="D105" s="47"/>
      <c r="K105" s="2"/>
    </row>
    <row r="106" ht="15.75" customHeight="1">
      <c r="C106" s="46"/>
      <c r="D106" s="47"/>
      <c r="K106" s="2"/>
    </row>
    <row r="107" ht="15.75" customHeight="1">
      <c r="C107" s="46"/>
      <c r="D107" s="47"/>
      <c r="K107" s="2"/>
    </row>
    <row r="108" ht="15.75" customHeight="1">
      <c r="C108" s="46"/>
      <c r="D108" s="47"/>
      <c r="K108" s="2"/>
    </row>
    <row r="109" ht="15.75" customHeight="1">
      <c r="C109" s="46"/>
      <c r="D109" s="47"/>
      <c r="K109" s="2"/>
    </row>
    <row r="110" ht="15.75" customHeight="1">
      <c r="C110" s="46"/>
      <c r="D110" s="47"/>
      <c r="K110" s="2"/>
    </row>
    <row r="111" ht="15.75" customHeight="1">
      <c r="C111" s="46"/>
      <c r="D111" s="47"/>
      <c r="K111" s="2"/>
    </row>
    <row r="112" ht="15.75" customHeight="1">
      <c r="C112" s="46"/>
      <c r="D112" s="47"/>
      <c r="K112" s="2"/>
    </row>
    <row r="113" ht="15.75" customHeight="1">
      <c r="C113" s="46"/>
      <c r="D113" s="47"/>
      <c r="K113" s="2"/>
    </row>
    <row r="114" ht="15.75" customHeight="1">
      <c r="C114" s="46"/>
      <c r="D114" s="47"/>
      <c r="K114" s="2"/>
    </row>
    <row r="115" ht="15.75" customHeight="1">
      <c r="C115" s="46"/>
      <c r="D115" s="47"/>
      <c r="K115" s="2"/>
    </row>
    <row r="116" ht="15.75" customHeight="1">
      <c r="C116" s="46"/>
      <c r="D116" s="47"/>
      <c r="K116" s="2"/>
    </row>
    <row r="117" ht="15.75" customHeight="1">
      <c r="C117" s="46"/>
      <c r="D117" s="47"/>
      <c r="K117" s="2"/>
    </row>
    <row r="118" ht="15.75" customHeight="1">
      <c r="C118" s="46"/>
      <c r="D118" s="47"/>
      <c r="K118" s="2"/>
    </row>
    <row r="119" ht="15.75" customHeight="1">
      <c r="C119" s="46"/>
      <c r="D119" s="47"/>
      <c r="K119" s="2"/>
    </row>
    <row r="120" ht="15.75" customHeight="1">
      <c r="C120" s="46"/>
      <c r="D120" s="47"/>
      <c r="K120" s="2"/>
    </row>
    <row r="121" ht="15.75" customHeight="1">
      <c r="C121" s="46"/>
      <c r="D121" s="47"/>
      <c r="K121" s="2"/>
    </row>
    <row r="122" ht="15.75" customHeight="1">
      <c r="C122" s="46"/>
      <c r="D122" s="47"/>
      <c r="K122" s="2"/>
    </row>
    <row r="123" ht="15.75" customHeight="1">
      <c r="C123" s="46"/>
      <c r="D123" s="47"/>
      <c r="K123" s="2"/>
    </row>
    <row r="124" ht="15.75" customHeight="1">
      <c r="C124" s="46"/>
      <c r="D124" s="47"/>
      <c r="K124" s="2"/>
    </row>
    <row r="125" ht="15.75" customHeight="1">
      <c r="C125" s="46"/>
      <c r="D125" s="47"/>
      <c r="K125" s="2"/>
    </row>
    <row r="126" ht="15.75" customHeight="1">
      <c r="C126" s="46"/>
      <c r="D126" s="47"/>
      <c r="K126" s="2"/>
    </row>
    <row r="127" ht="15.75" customHeight="1">
      <c r="C127" s="46"/>
      <c r="D127" s="47"/>
      <c r="K127" s="2"/>
    </row>
    <row r="128" ht="15.75" customHeight="1">
      <c r="C128" s="46"/>
      <c r="D128" s="47"/>
      <c r="K128" s="49"/>
    </row>
    <row r="129" ht="15.75" customHeight="1">
      <c r="C129" s="46"/>
      <c r="D129" s="47"/>
    </row>
    <row r="130" ht="15.75" customHeight="1">
      <c r="C130" s="46"/>
      <c r="D130" s="47"/>
    </row>
    <row r="131" ht="15.75" customHeight="1">
      <c r="C131" s="46"/>
      <c r="D131" s="47"/>
    </row>
    <row r="132" ht="15.75" customHeight="1">
      <c r="C132" s="46"/>
      <c r="D132" s="47"/>
    </row>
    <row r="133" ht="15.75" customHeight="1">
      <c r="C133" s="46"/>
      <c r="D133" s="47"/>
    </row>
    <row r="134" ht="15.0" customHeight="1">
      <c r="C134" s="46"/>
      <c r="D134" s="47"/>
    </row>
    <row r="135" ht="15.75" customHeight="1">
      <c r="C135" s="46"/>
      <c r="D135" s="47"/>
    </row>
    <row r="136" ht="15.75" customHeight="1">
      <c r="C136" s="46"/>
      <c r="D136" s="47"/>
    </row>
    <row r="137" ht="15.75" customHeight="1">
      <c r="C137" s="46"/>
      <c r="D137" s="47"/>
    </row>
    <row r="138" ht="15.75" customHeight="1">
      <c r="C138" s="46"/>
      <c r="D138" s="47"/>
    </row>
    <row r="139" ht="15.75" customHeight="1">
      <c r="C139" s="46"/>
      <c r="D139" s="47"/>
    </row>
    <row r="140" ht="15.75" customHeight="1">
      <c r="C140" s="46"/>
      <c r="D140" s="47"/>
    </row>
    <row r="141" ht="15.75" customHeight="1">
      <c r="C141" s="46"/>
      <c r="D141" s="47"/>
    </row>
    <row r="142" ht="15.75" customHeight="1">
      <c r="C142" s="46"/>
      <c r="D142" s="47"/>
    </row>
    <row r="143" ht="15.75" customHeight="1">
      <c r="C143" s="46"/>
      <c r="D143" s="47"/>
    </row>
    <row r="144" ht="15.75" customHeight="1">
      <c r="C144" s="46"/>
      <c r="D144" s="47"/>
    </row>
    <row r="145" ht="15.75" customHeight="1">
      <c r="C145" s="46"/>
      <c r="D145" s="47"/>
    </row>
    <row r="146" ht="15.75" customHeight="1">
      <c r="C146" s="46"/>
      <c r="D146" s="47"/>
    </row>
    <row r="147" ht="15.75" customHeight="1">
      <c r="C147" s="46"/>
      <c r="D147" s="47"/>
    </row>
    <row r="148" ht="15.75" customHeight="1">
      <c r="C148" s="46"/>
      <c r="D148" s="47"/>
    </row>
    <row r="149" ht="15.75" customHeight="1">
      <c r="C149" s="46"/>
      <c r="D149" s="47"/>
    </row>
    <row r="150" ht="15.75" customHeight="1">
      <c r="C150" s="46"/>
      <c r="D150" s="47"/>
    </row>
    <row r="151" ht="15.75" customHeight="1">
      <c r="C151" s="46"/>
      <c r="D151" s="47"/>
    </row>
    <row r="152" ht="15.75" customHeight="1">
      <c r="C152" s="46"/>
      <c r="D152" s="47"/>
    </row>
    <row r="153" ht="15.75" customHeight="1">
      <c r="C153" s="46"/>
      <c r="D153" s="47"/>
    </row>
    <row r="154" ht="15.75" customHeight="1">
      <c r="C154" s="46"/>
      <c r="D154" s="47"/>
    </row>
    <row r="155" ht="15.75" customHeight="1">
      <c r="C155" s="46"/>
      <c r="D155" s="47"/>
    </row>
    <row r="156" ht="15.75" customHeight="1">
      <c r="C156" s="46"/>
      <c r="D156" s="47"/>
    </row>
    <row r="157" ht="15.75" customHeight="1">
      <c r="C157" s="46"/>
      <c r="D157" s="47"/>
    </row>
    <row r="158" ht="15.75" customHeight="1">
      <c r="C158" s="46"/>
      <c r="D158" s="47"/>
    </row>
    <row r="159" ht="15.75" customHeight="1">
      <c r="C159" s="46"/>
      <c r="D159" s="47"/>
    </row>
    <row r="160" ht="15.75" customHeight="1">
      <c r="C160" s="46"/>
      <c r="D160" s="47"/>
    </row>
    <row r="161" ht="15.75" customHeight="1">
      <c r="C161" s="46"/>
      <c r="D161" s="47"/>
    </row>
    <row r="162" ht="15.75" customHeight="1">
      <c r="C162" s="46"/>
      <c r="D162" s="47"/>
    </row>
    <row r="163" ht="15.75" customHeight="1">
      <c r="C163" s="46"/>
      <c r="D163" s="47"/>
    </row>
    <row r="164" ht="15.75" customHeight="1">
      <c r="C164" s="46"/>
      <c r="D164" s="47"/>
    </row>
    <row r="165" ht="15.75" customHeight="1">
      <c r="C165" s="46"/>
      <c r="D165" s="47"/>
    </row>
    <row r="166" ht="15.75" customHeight="1">
      <c r="C166" s="46"/>
      <c r="D166" s="47"/>
    </row>
    <row r="167" ht="15.75" customHeight="1">
      <c r="C167" s="46"/>
      <c r="D167" s="47"/>
    </row>
    <row r="168" ht="15.75" customHeight="1">
      <c r="C168" s="46"/>
      <c r="D168" s="47"/>
    </row>
    <row r="169" ht="15.75" customHeight="1">
      <c r="C169" s="46"/>
      <c r="D169" s="47"/>
    </row>
    <row r="170" ht="15.75" customHeight="1">
      <c r="C170" s="46"/>
      <c r="D170" s="47"/>
    </row>
    <row r="171" ht="15.75" customHeight="1">
      <c r="C171" s="46"/>
      <c r="D171" s="47"/>
    </row>
    <row r="172" ht="15.75" customHeight="1">
      <c r="C172" s="46"/>
      <c r="D172" s="47"/>
    </row>
    <row r="173" ht="15.75" customHeight="1">
      <c r="C173" s="46"/>
      <c r="D173" s="47"/>
    </row>
    <row r="174" ht="15.75" customHeight="1">
      <c r="C174" s="46"/>
      <c r="D174" s="47"/>
    </row>
    <row r="175" ht="15.75" customHeight="1">
      <c r="C175" s="46"/>
      <c r="D175" s="47"/>
    </row>
    <row r="176" ht="15.75" customHeight="1">
      <c r="C176" s="46"/>
      <c r="D176" s="47"/>
    </row>
    <row r="177" ht="15.75" customHeight="1">
      <c r="C177" s="46"/>
      <c r="D177" s="47"/>
    </row>
    <row r="178" ht="15.75" customHeight="1">
      <c r="C178" s="46"/>
      <c r="D178" s="47"/>
    </row>
    <row r="179" ht="15.75" customHeight="1">
      <c r="C179" s="46"/>
      <c r="D179" s="47"/>
    </row>
    <row r="180" ht="15.75" customHeight="1">
      <c r="C180" s="46"/>
      <c r="D180" s="47"/>
    </row>
    <row r="181" ht="15.75" customHeight="1">
      <c r="C181" s="46"/>
      <c r="D181" s="47"/>
    </row>
    <row r="182" ht="15.75" customHeight="1">
      <c r="C182" s="46"/>
      <c r="D182" s="47"/>
    </row>
    <row r="183" ht="15.75" customHeight="1">
      <c r="C183" s="46"/>
      <c r="D183" s="47"/>
    </row>
    <row r="184" ht="15.75" customHeight="1">
      <c r="C184" s="46"/>
      <c r="D184" s="47"/>
    </row>
    <row r="185" ht="15.75" customHeight="1">
      <c r="C185" s="46"/>
      <c r="D185" s="47"/>
    </row>
    <row r="186" ht="15.75" customHeight="1">
      <c r="C186" s="46"/>
      <c r="D186" s="47"/>
    </row>
    <row r="187" ht="15.75" customHeight="1">
      <c r="C187" s="46"/>
      <c r="D187" s="47"/>
    </row>
    <row r="188" ht="15.75" customHeight="1">
      <c r="C188" s="46"/>
      <c r="D188" s="47"/>
    </row>
    <row r="189" ht="15.75" customHeight="1">
      <c r="C189" s="46"/>
      <c r="D189" s="47"/>
    </row>
    <row r="190" ht="15.75" customHeight="1">
      <c r="C190" s="46"/>
      <c r="D190" s="47"/>
    </row>
    <row r="191" ht="15.75" customHeight="1">
      <c r="C191" s="46"/>
      <c r="D191" s="47"/>
    </row>
    <row r="192" ht="15.75" customHeight="1">
      <c r="C192" s="46"/>
      <c r="D192" s="47"/>
    </row>
    <row r="193" ht="15.75" customHeight="1">
      <c r="C193" s="46"/>
      <c r="D193" s="47"/>
    </row>
    <row r="194" ht="15.75" customHeight="1">
      <c r="C194" s="46"/>
      <c r="D194" s="47"/>
    </row>
    <row r="195" ht="15.75" customHeight="1">
      <c r="C195" s="46"/>
      <c r="D195" s="47"/>
    </row>
    <row r="196" ht="15.75" customHeight="1">
      <c r="C196" s="46"/>
      <c r="D196" s="47"/>
    </row>
    <row r="197" ht="15.75" customHeight="1">
      <c r="C197" s="46"/>
      <c r="D197" s="47"/>
    </row>
    <row r="198" ht="15.75" customHeight="1">
      <c r="C198" s="46"/>
      <c r="D198" s="47"/>
    </row>
    <row r="199" ht="15.75" customHeight="1">
      <c r="C199" s="46"/>
      <c r="D199" s="47"/>
    </row>
    <row r="200" ht="15.75" customHeight="1">
      <c r="C200" s="46"/>
      <c r="D200" s="47"/>
    </row>
    <row r="201" ht="15.75" customHeight="1">
      <c r="C201" s="46"/>
      <c r="D201" s="47"/>
    </row>
    <row r="202" ht="15.75" customHeight="1">
      <c r="C202" s="46"/>
      <c r="D202" s="47"/>
    </row>
    <row r="203" ht="15.75" customHeight="1">
      <c r="C203" s="46"/>
      <c r="D203" s="47"/>
    </row>
    <row r="204" ht="15.75" customHeight="1">
      <c r="C204" s="46"/>
      <c r="D204" s="47"/>
    </row>
    <row r="205" ht="15.75" customHeight="1">
      <c r="C205" s="46"/>
      <c r="D205" s="47"/>
    </row>
    <row r="206" ht="15.75" customHeight="1">
      <c r="C206" s="46"/>
      <c r="D206" s="47"/>
    </row>
    <row r="207" ht="15.75" customHeight="1">
      <c r="C207" s="46"/>
      <c r="D207" s="47"/>
    </row>
    <row r="208" ht="15.75" customHeight="1">
      <c r="C208" s="46"/>
      <c r="D208" s="47"/>
    </row>
    <row r="209" ht="15.75" customHeight="1">
      <c r="C209" s="46"/>
      <c r="D209" s="47"/>
    </row>
    <row r="210" ht="15.75" customHeight="1">
      <c r="C210" s="46"/>
      <c r="D210" s="47"/>
    </row>
    <row r="211" ht="15.75" customHeight="1">
      <c r="C211" s="46"/>
      <c r="D211" s="47"/>
    </row>
    <row r="212" ht="15.75" customHeight="1">
      <c r="C212" s="46"/>
      <c r="D212" s="47"/>
    </row>
    <row r="213" ht="15.75" customHeight="1">
      <c r="C213" s="46"/>
      <c r="D213" s="47"/>
    </row>
    <row r="214" ht="15.75" customHeight="1">
      <c r="C214" s="46"/>
      <c r="D214" s="47"/>
    </row>
    <row r="215" ht="15.75" customHeight="1">
      <c r="C215" s="46"/>
      <c r="D215" s="47"/>
    </row>
    <row r="216" ht="15.75" customHeight="1">
      <c r="C216" s="46"/>
      <c r="D216" s="47"/>
    </row>
    <row r="217" ht="15.75" customHeight="1">
      <c r="C217" s="46"/>
      <c r="D217" s="47"/>
    </row>
    <row r="218" ht="15.75" customHeight="1">
      <c r="C218" s="46"/>
      <c r="D218" s="47"/>
    </row>
    <row r="219" ht="15.75" customHeight="1">
      <c r="C219" s="46"/>
      <c r="D219" s="47"/>
    </row>
    <row r="220" ht="15.75" customHeight="1">
      <c r="C220" s="46"/>
      <c r="D220" s="47"/>
    </row>
    <row r="221" ht="15.75" customHeight="1">
      <c r="C221" s="46"/>
      <c r="D221" s="47"/>
    </row>
    <row r="222" ht="15.75" customHeight="1">
      <c r="C222" s="46"/>
      <c r="D222" s="47"/>
    </row>
    <row r="223" ht="15.75" customHeight="1">
      <c r="C223" s="46"/>
      <c r="D223" s="47"/>
    </row>
    <row r="224" ht="15.75" customHeight="1">
      <c r="C224" s="46"/>
      <c r="D224" s="47"/>
    </row>
    <row r="225" ht="15.75" customHeight="1">
      <c r="C225" s="46"/>
      <c r="D225" s="47"/>
    </row>
    <row r="226" ht="15.75" customHeight="1">
      <c r="C226" s="46"/>
      <c r="D226" s="47"/>
    </row>
    <row r="227" ht="15.75" customHeight="1">
      <c r="C227" s="46"/>
      <c r="D227" s="47"/>
    </row>
    <row r="228" ht="15.75" customHeight="1">
      <c r="C228" s="46"/>
      <c r="D228" s="47"/>
    </row>
    <row r="229" ht="15.75" customHeight="1">
      <c r="C229" s="46"/>
      <c r="D229" s="47"/>
    </row>
    <row r="230" ht="15.75" customHeight="1">
      <c r="C230" s="46"/>
      <c r="D230" s="47"/>
    </row>
    <row r="231" ht="15.75" customHeight="1">
      <c r="C231" s="46"/>
      <c r="D231" s="47"/>
    </row>
    <row r="232" ht="15.75" customHeight="1">
      <c r="C232" s="46"/>
      <c r="D232" s="47"/>
    </row>
    <row r="233" ht="15.75" customHeight="1">
      <c r="C233" s="46"/>
      <c r="D233" s="47"/>
    </row>
    <row r="234" ht="15.75" customHeight="1">
      <c r="C234" s="46"/>
      <c r="D234" s="47"/>
    </row>
    <row r="235" ht="15.75" customHeight="1">
      <c r="C235" s="46"/>
      <c r="D235" s="47"/>
    </row>
    <row r="236" ht="15.75" customHeight="1">
      <c r="C236" s="46"/>
      <c r="D236" s="47"/>
    </row>
    <row r="237" ht="15.75" customHeight="1">
      <c r="C237" s="46"/>
      <c r="D237" s="47"/>
    </row>
    <row r="238" ht="15.75" customHeight="1">
      <c r="C238" s="46"/>
      <c r="D238" s="47"/>
    </row>
    <row r="239" ht="15.75" customHeight="1">
      <c r="C239" s="46"/>
      <c r="D239" s="47"/>
    </row>
    <row r="240" ht="15.75" customHeight="1">
      <c r="C240" s="46"/>
      <c r="D240" s="47"/>
    </row>
    <row r="241" ht="15.75" customHeight="1">
      <c r="C241" s="46"/>
      <c r="D241" s="47"/>
    </row>
    <row r="242" ht="15.75" customHeight="1">
      <c r="C242" s="46"/>
      <c r="D242" s="47"/>
    </row>
    <row r="243" ht="15.75" customHeight="1">
      <c r="C243" s="46"/>
      <c r="D243" s="47"/>
    </row>
    <row r="244" ht="15.75" customHeight="1">
      <c r="C244" s="46"/>
      <c r="D244" s="47"/>
    </row>
    <row r="245" ht="15.75" customHeight="1">
      <c r="C245" s="46"/>
      <c r="D245" s="47"/>
    </row>
    <row r="246" ht="15.75" customHeight="1">
      <c r="C246" s="46"/>
      <c r="D246" s="47"/>
    </row>
    <row r="247" ht="15.75" customHeight="1">
      <c r="C247" s="46"/>
      <c r="D247" s="47"/>
    </row>
    <row r="248" ht="15.75" customHeight="1">
      <c r="C248" s="46"/>
      <c r="D248" s="47"/>
    </row>
    <row r="249" ht="15.75" customHeight="1">
      <c r="C249" s="46"/>
      <c r="D249" s="47"/>
    </row>
    <row r="250" ht="15.75" customHeight="1">
      <c r="C250" s="46"/>
      <c r="D250" s="47"/>
    </row>
    <row r="251" ht="15.75" customHeight="1">
      <c r="C251" s="46"/>
      <c r="D251" s="47"/>
    </row>
    <row r="252" ht="15.75" customHeight="1">
      <c r="C252" s="46"/>
      <c r="D252" s="47"/>
    </row>
    <row r="253" ht="15.75" customHeight="1">
      <c r="C253" s="46"/>
      <c r="D253" s="47"/>
    </row>
    <row r="254" ht="15.75" customHeight="1">
      <c r="C254" s="46"/>
      <c r="D254" s="47"/>
    </row>
    <row r="255" ht="15.75" customHeight="1">
      <c r="C255" s="46"/>
      <c r="D255" s="47"/>
    </row>
    <row r="256" ht="15.75" customHeight="1">
      <c r="C256" s="46"/>
      <c r="D256" s="47"/>
    </row>
    <row r="257" ht="15.75" customHeight="1">
      <c r="C257" s="46"/>
      <c r="D257" s="47"/>
    </row>
    <row r="258" ht="15.75" customHeight="1">
      <c r="C258" s="46"/>
      <c r="D258" s="47"/>
    </row>
    <row r="259" ht="15.75" customHeight="1">
      <c r="C259" s="46"/>
      <c r="D259" s="47"/>
    </row>
    <row r="260" ht="15.75" customHeight="1">
      <c r="C260" s="46"/>
      <c r="D260" s="47"/>
    </row>
    <row r="261" ht="15.75" customHeight="1">
      <c r="C261" s="46"/>
      <c r="D261" s="47"/>
    </row>
    <row r="262" ht="15.75" customHeight="1">
      <c r="C262" s="46"/>
      <c r="D262" s="47"/>
    </row>
    <row r="263" ht="15.75" customHeight="1">
      <c r="C263" s="46"/>
      <c r="D263" s="47"/>
    </row>
    <row r="264" ht="15.75" customHeight="1">
      <c r="C264" s="46"/>
      <c r="D264" s="47"/>
    </row>
    <row r="265" ht="15.75" customHeight="1">
      <c r="C265" s="46"/>
      <c r="D265" s="47"/>
    </row>
    <row r="266" ht="15.75" customHeight="1">
      <c r="C266" s="46"/>
      <c r="D266" s="47"/>
    </row>
    <row r="267" ht="15.75" customHeight="1">
      <c r="C267" s="46"/>
      <c r="D267" s="47"/>
    </row>
    <row r="268" ht="15.75" customHeight="1">
      <c r="C268" s="46"/>
      <c r="D268" s="47"/>
    </row>
    <row r="269" ht="15.75" customHeight="1">
      <c r="C269" s="46"/>
      <c r="D269" s="47"/>
    </row>
    <row r="270" ht="15.75" customHeight="1">
      <c r="C270" s="46"/>
      <c r="D270" s="47"/>
    </row>
    <row r="271" ht="15.75" customHeight="1">
      <c r="C271" s="46"/>
      <c r="D271" s="47"/>
    </row>
    <row r="272" ht="15.75" customHeight="1">
      <c r="C272" s="46"/>
      <c r="D272" s="47"/>
    </row>
    <row r="273" ht="15.75" customHeight="1">
      <c r="C273" s="46"/>
      <c r="D273" s="47"/>
    </row>
    <row r="274" ht="15.75" customHeight="1">
      <c r="C274" s="46"/>
      <c r="D274" s="47"/>
    </row>
    <row r="275" ht="15.75" customHeight="1">
      <c r="C275" s="46"/>
      <c r="D275" s="47"/>
    </row>
    <row r="276" ht="15.75" customHeight="1">
      <c r="C276" s="46"/>
      <c r="D276" s="47"/>
    </row>
    <row r="277" ht="15.75" customHeight="1">
      <c r="C277" s="46"/>
      <c r="D277" s="47"/>
    </row>
    <row r="278" ht="15.75" customHeight="1">
      <c r="C278" s="46"/>
      <c r="D278" s="47"/>
    </row>
    <row r="279" ht="15.75" customHeight="1">
      <c r="C279" s="46"/>
      <c r="D279" s="47"/>
    </row>
    <row r="280" ht="15.75" customHeight="1">
      <c r="C280" s="46"/>
      <c r="D280" s="47"/>
    </row>
    <row r="281" ht="15.75" customHeight="1">
      <c r="C281" s="46"/>
      <c r="D281" s="47"/>
    </row>
    <row r="282" ht="15.75" customHeight="1">
      <c r="C282" s="46"/>
      <c r="D282" s="47"/>
    </row>
    <row r="283" ht="15.75" customHeight="1">
      <c r="C283" s="46"/>
      <c r="D283" s="47"/>
    </row>
    <row r="284" ht="15.75" customHeight="1">
      <c r="C284" s="46"/>
      <c r="D284" s="47"/>
    </row>
    <row r="285" ht="15.75" customHeight="1">
      <c r="C285" s="46"/>
      <c r="D285" s="47"/>
    </row>
    <row r="286" ht="15.75" customHeight="1">
      <c r="C286" s="46"/>
      <c r="D286" s="47"/>
    </row>
    <row r="287" ht="15.75" customHeight="1">
      <c r="C287" s="46"/>
      <c r="D287" s="47"/>
    </row>
    <row r="288" ht="15.75" customHeight="1">
      <c r="C288" s="46"/>
      <c r="D288" s="47"/>
    </row>
    <row r="289" ht="15.75" customHeight="1">
      <c r="C289" s="46"/>
      <c r="D289" s="47"/>
    </row>
    <row r="290" ht="15.75" customHeight="1">
      <c r="C290" s="46"/>
      <c r="D290" s="47"/>
    </row>
    <row r="291" ht="15.75" customHeight="1">
      <c r="C291" s="46"/>
      <c r="D291" s="47"/>
    </row>
    <row r="292" ht="15.75" customHeight="1">
      <c r="C292" s="46"/>
      <c r="D292" s="47"/>
    </row>
    <row r="293" ht="15.75" customHeight="1">
      <c r="C293" s="46"/>
      <c r="D293" s="47"/>
    </row>
    <row r="294" ht="15.75" customHeight="1">
      <c r="C294" s="46"/>
      <c r="D294" s="47"/>
    </row>
    <row r="295" ht="15.75" customHeight="1">
      <c r="C295" s="46"/>
      <c r="D295" s="47"/>
    </row>
    <row r="296" ht="15.75" customHeight="1">
      <c r="C296" s="46"/>
      <c r="D296" s="47"/>
    </row>
    <row r="297" ht="15.75" customHeight="1">
      <c r="C297" s="46"/>
      <c r="D297" s="47"/>
    </row>
    <row r="298" ht="15.75" customHeight="1">
      <c r="C298" s="46"/>
      <c r="D298" s="47"/>
    </row>
    <row r="299" ht="15.75" customHeight="1">
      <c r="C299" s="46"/>
      <c r="D299" s="47"/>
    </row>
    <row r="300" ht="15.75" customHeight="1">
      <c r="C300" s="46"/>
      <c r="D300" s="47"/>
    </row>
    <row r="301" ht="15.75" customHeight="1">
      <c r="C301" s="46"/>
      <c r="D301" s="47"/>
    </row>
    <row r="302" ht="15.75" customHeight="1">
      <c r="C302" s="46"/>
      <c r="D302" s="47"/>
    </row>
    <row r="303" ht="15.75" customHeight="1">
      <c r="C303" s="46"/>
      <c r="D303" s="47"/>
    </row>
    <row r="304" ht="15.75" customHeight="1">
      <c r="C304" s="46"/>
      <c r="D304" s="47"/>
    </row>
    <row r="305" ht="15.75" customHeight="1">
      <c r="C305" s="46"/>
      <c r="D305" s="47"/>
    </row>
    <row r="306" ht="15.75" customHeight="1">
      <c r="C306" s="46"/>
      <c r="D306" s="47"/>
    </row>
    <row r="307" ht="15.75" customHeight="1">
      <c r="C307" s="46"/>
      <c r="D307" s="47"/>
    </row>
    <row r="308" ht="15.75" customHeight="1">
      <c r="C308" s="46"/>
      <c r="D308" s="47"/>
    </row>
    <row r="309" ht="15.75" customHeight="1">
      <c r="C309" s="46"/>
      <c r="D309" s="47"/>
    </row>
    <row r="310" ht="15.75" customHeight="1">
      <c r="C310" s="46"/>
      <c r="D310" s="47"/>
    </row>
    <row r="311" ht="15.75" customHeight="1">
      <c r="C311" s="46"/>
      <c r="D311" s="47"/>
    </row>
    <row r="312" ht="15.75" customHeight="1">
      <c r="C312" s="46"/>
      <c r="D312" s="47"/>
    </row>
    <row r="313" ht="15.75" customHeight="1">
      <c r="C313" s="46"/>
      <c r="D313" s="47"/>
    </row>
    <row r="314" ht="15.75" customHeight="1">
      <c r="C314" s="46"/>
      <c r="D314" s="47"/>
    </row>
    <row r="315" ht="15.75" customHeight="1">
      <c r="C315" s="46"/>
      <c r="D315" s="47"/>
    </row>
    <row r="316" ht="15.75" customHeight="1">
      <c r="C316" s="46"/>
      <c r="D316" s="47"/>
    </row>
    <row r="317" ht="15.75" customHeight="1">
      <c r="C317" s="46"/>
      <c r="D317" s="47"/>
    </row>
    <row r="318" ht="15.75" customHeight="1">
      <c r="C318" s="46"/>
      <c r="D318" s="47"/>
    </row>
    <row r="319" ht="15.75" customHeight="1">
      <c r="C319" s="46"/>
      <c r="D319" s="47"/>
    </row>
    <row r="320" ht="15.75" customHeight="1">
      <c r="C320" s="46"/>
      <c r="D320" s="47"/>
    </row>
    <row r="321" ht="15.75" customHeight="1">
      <c r="C321" s="46"/>
      <c r="D321" s="47"/>
    </row>
    <row r="322" ht="15.75" customHeight="1">
      <c r="C322" s="46"/>
      <c r="D322" s="47"/>
    </row>
    <row r="323" ht="15.75" customHeight="1">
      <c r="C323" s="46"/>
      <c r="D323" s="47"/>
    </row>
    <row r="324" ht="15.75" customHeight="1">
      <c r="C324" s="46"/>
      <c r="D324" s="47"/>
    </row>
    <row r="325" ht="15.75" customHeight="1">
      <c r="C325" s="46"/>
      <c r="D325" s="47"/>
    </row>
    <row r="326" ht="15.75" customHeight="1">
      <c r="C326" s="46"/>
      <c r="D326" s="47"/>
    </row>
    <row r="327" ht="15.75" customHeight="1">
      <c r="C327" s="46"/>
      <c r="D327" s="47"/>
    </row>
    <row r="328" ht="15.75" customHeight="1">
      <c r="C328" s="46"/>
      <c r="D328" s="47"/>
    </row>
    <row r="329" ht="15.75" customHeight="1">
      <c r="C329" s="46"/>
      <c r="D329" s="47"/>
    </row>
    <row r="330" ht="15.75" customHeight="1">
      <c r="C330" s="46"/>
      <c r="D330" s="47"/>
    </row>
    <row r="331" ht="15.75" customHeight="1">
      <c r="C331" s="46"/>
      <c r="D331" s="47"/>
    </row>
    <row r="332" ht="15.75" customHeight="1">
      <c r="C332" s="46"/>
      <c r="D332" s="47"/>
    </row>
    <row r="333" ht="15.75" customHeight="1">
      <c r="C333" s="46"/>
      <c r="D333" s="47"/>
    </row>
    <row r="334" ht="15.75" customHeight="1">
      <c r="C334" s="46"/>
      <c r="D334" s="47"/>
    </row>
    <row r="335" ht="15.75" customHeight="1">
      <c r="C335" s="46"/>
      <c r="D335" s="47"/>
    </row>
    <row r="336" ht="15.75" customHeight="1">
      <c r="C336" s="46"/>
      <c r="D336" s="47"/>
    </row>
    <row r="337" ht="15.75" customHeight="1">
      <c r="C337" s="46"/>
      <c r="D337" s="47"/>
    </row>
    <row r="338" ht="15.75" customHeight="1">
      <c r="C338" s="46"/>
      <c r="D338" s="47"/>
    </row>
    <row r="339" ht="15.75" customHeight="1">
      <c r="C339" s="46"/>
      <c r="D339" s="47"/>
    </row>
    <row r="340" ht="15.75" customHeight="1">
      <c r="C340" s="46"/>
      <c r="D340" s="47"/>
    </row>
    <row r="341" ht="15.75" customHeight="1">
      <c r="C341" s="46"/>
      <c r="D341" s="47"/>
    </row>
    <row r="342" ht="15.75" customHeight="1">
      <c r="C342" s="46"/>
      <c r="D342" s="47"/>
    </row>
    <row r="343" ht="15.75" customHeight="1">
      <c r="C343" s="46"/>
      <c r="D343" s="47"/>
    </row>
    <row r="344" ht="15.75" customHeight="1">
      <c r="C344" s="46"/>
      <c r="D344" s="47"/>
    </row>
    <row r="345" ht="15.75" customHeight="1">
      <c r="C345" s="46"/>
      <c r="D345" s="47"/>
    </row>
    <row r="346" ht="15.75" customHeight="1">
      <c r="C346" s="46"/>
      <c r="D346" s="47"/>
    </row>
    <row r="347" ht="15.75" customHeight="1">
      <c r="C347" s="46"/>
      <c r="D347" s="47"/>
    </row>
    <row r="348" ht="15.75" customHeight="1">
      <c r="C348" s="46"/>
      <c r="D348" s="47"/>
    </row>
    <row r="349" ht="15.75" customHeight="1">
      <c r="C349" s="46"/>
      <c r="D349" s="47"/>
    </row>
    <row r="350" ht="15.75" customHeight="1">
      <c r="C350" s="46"/>
      <c r="D350" s="47"/>
    </row>
    <row r="351" ht="15.75" customHeight="1">
      <c r="C351" s="46"/>
      <c r="D351" s="47"/>
    </row>
    <row r="352" ht="15.75" customHeight="1">
      <c r="C352" s="46"/>
      <c r="D352" s="47"/>
    </row>
    <row r="353" ht="15.75" customHeight="1">
      <c r="C353" s="46"/>
      <c r="D353" s="47"/>
    </row>
    <row r="354" ht="15.75" customHeight="1">
      <c r="C354" s="46"/>
      <c r="D354" s="47"/>
    </row>
    <row r="355" ht="15.75" customHeight="1">
      <c r="C355" s="46"/>
      <c r="D355" s="47"/>
    </row>
    <row r="356" ht="15.75" customHeight="1">
      <c r="C356" s="46"/>
      <c r="D356" s="47"/>
    </row>
    <row r="357" ht="15.75" customHeight="1">
      <c r="C357" s="46"/>
      <c r="D357" s="47"/>
    </row>
    <row r="358" ht="15.75" customHeight="1">
      <c r="C358" s="46"/>
      <c r="D358" s="47"/>
    </row>
    <row r="359" ht="15.75" customHeight="1">
      <c r="C359" s="46"/>
      <c r="D359" s="47"/>
    </row>
    <row r="360" ht="15.75" customHeight="1">
      <c r="C360" s="46"/>
      <c r="D360" s="47"/>
    </row>
    <row r="361" ht="15.75" customHeight="1">
      <c r="C361" s="46"/>
      <c r="D361" s="47"/>
    </row>
    <row r="362" ht="15.75" customHeight="1">
      <c r="C362" s="46"/>
      <c r="D362" s="47"/>
    </row>
    <row r="363" ht="15.75" customHeight="1">
      <c r="C363" s="46"/>
      <c r="D363" s="47"/>
    </row>
    <row r="364" ht="15.75" customHeight="1">
      <c r="C364" s="46"/>
      <c r="D364" s="47"/>
    </row>
    <row r="365" ht="15.75" customHeight="1">
      <c r="C365" s="46"/>
      <c r="D365" s="47"/>
    </row>
    <row r="366" ht="15.75" customHeight="1">
      <c r="C366" s="46"/>
      <c r="D366" s="47"/>
    </row>
    <row r="367" ht="15.75" customHeight="1">
      <c r="C367" s="46"/>
      <c r="D367" s="47"/>
    </row>
    <row r="368" ht="15.75" customHeight="1">
      <c r="C368" s="46"/>
      <c r="D368" s="47"/>
    </row>
    <row r="369" ht="15.75" customHeight="1">
      <c r="C369" s="46"/>
      <c r="D369" s="47"/>
    </row>
    <row r="370" ht="15.75" customHeight="1">
      <c r="C370" s="46"/>
      <c r="D370" s="47"/>
    </row>
    <row r="371" ht="15.75" customHeight="1">
      <c r="C371" s="46"/>
      <c r="D371" s="47"/>
    </row>
    <row r="372" ht="15.75" customHeight="1">
      <c r="C372" s="46"/>
      <c r="D372" s="47"/>
    </row>
    <row r="373" ht="15.75" customHeight="1">
      <c r="C373" s="46"/>
      <c r="D373" s="47"/>
    </row>
    <row r="374" ht="15.75" customHeight="1">
      <c r="C374" s="46"/>
      <c r="D374" s="47"/>
    </row>
    <row r="375" ht="15.75" customHeight="1">
      <c r="C375" s="46"/>
      <c r="D375" s="47"/>
    </row>
    <row r="376" ht="15.75" customHeight="1">
      <c r="C376" s="46"/>
      <c r="D376" s="47"/>
    </row>
    <row r="377" ht="15.75" customHeight="1">
      <c r="C377" s="46"/>
      <c r="D377" s="47"/>
    </row>
    <row r="378" ht="15.75" customHeight="1">
      <c r="C378" s="46"/>
      <c r="D378" s="47"/>
    </row>
    <row r="379" ht="15.75" customHeight="1">
      <c r="C379" s="46"/>
      <c r="D379" s="47"/>
    </row>
    <row r="380" ht="15.75" customHeight="1">
      <c r="C380" s="46"/>
      <c r="D380" s="47"/>
    </row>
    <row r="381" ht="15.75" customHeight="1">
      <c r="C381" s="46"/>
      <c r="D381" s="47"/>
    </row>
    <row r="382" ht="15.75" customHeight="1">
      <c r="C382" s="46"/>
      <c r="D382" s="47"/>
    </row>
    <row r="383" ht="15.75" customHeight="1">
      <c r="C383" s="46"/>
      <c r="D383" s="47"/>
    </row>
    <row r="384" ht="15.75" customHeight="1">
      <c r="C384" s="46"/>
      <c r="D384" s="47"/>
    </row>
    <row r="385" ht="15.75" customHeight="1">
      <c r="C385" s="46"/>
      <c r="D385" s="47"/>
    </row>
    <row r="386" ht="15.75" customHeight="1">
      <c r="C386" s="46"/>
      <c r="D386" s="47"/>
    </row>
    <row r="387" ht="15.75" customHeight="1">
      <c r="C387" s="46"/>
      <c r="D387" s="47"/>
    </row>
    <row r="388" ht="15.75" customHeight="1">
      <c r="C388" s="46"/>
      <c r="D388" s="47"/>
    </row>
    <row r="389" ht="15.75" customHeight="1">
      <c r="C389" s="46"/>
      <c r="D389" s="47"/>
    </row>
    <row r="390" ht="15.75" customHeight="1">
      <c r="C390" s="46"/>
      <c r="D390" s="47"/>
    </row>
    <row r="391" ht="15.75" customHeight="1">
      <c r="C391" s="46"/>
      <c r="D391" s="47"/>
    </row>
    <row r="392" ht="15.75" customHeight="1">
      <c r="C392" s="46"/>
      <c r="D392" s="47"/>
    </row>
    <row r="393" ht="15.75" customHeight="1">
      <c r="C393" s="46"/>
      <c r="D393" s="47"/>
    </row>
    <row r="394" ht="15.75" customHeight="1">
      <c r="C394" s="46"/>
      <c r="D394" s="47"/>
    </row>
    <row r="395" ht="15.75" customHeight="1">
      <c r="C395" s="46"/>
      <c r="D395" s="47"/>
    </row>
    <row r="396" ht="15.75" customHeight="1">
      <c r="C396" s="46"/>
      <c r="D396" s="47"/>
    </row>
    <row r="397" ht="15.75" customHeight="1">
      <c r="C397" s="46"/>
      <c r="D397" s="47"/>
    </row>
    <row r="398" ht="15.75" customHeight="1">
      <c r="C398" s="46"/>
      <c r="D398" s="47"/>
    </row>
    <row r="399" ht="15.75" customHeight="1">
      <c r="C399" s="46"/>
      <c r="D399" s="47"/>
    </row>
    <row r="400" ht="15.75" customHeight="1">
      <c r="C400" s="46"/>
      <c r="D400" s="47"/>
    </row>
    <row r="401" ht="15.75" customHeight="1">
      <c r="C401" s="46"/>
      <c r="D401" s="47"/>
    </row>
    <row r="402" ht="15.75" customHeight="1">
      <c r="C402" s="46"/>
      <c r="D402" s="47"/>
    </row>
    <row r="403" ht="15.75" customHeight="1">
      <c r="C403" s="46"/>
      <c r="D403" s="47"/>
    </row>
    <row r="404" ht="15.75" customHeight="1">
      <c r="C404" s="46"/>
      <c r="D404" s="47"/>
    </row>
    <row r="405" ht="15.75" customHeight="1">
      <c r="C405" s="46"/>
      <c r="D405" s="47"/>
    </row>
    <row r="406" ht="15.75" customHeight="1">
      <c r="C406" s="46"/>
      <c r="D406" s="47"/>
    </row>
    <row r="407" ht="15.75" customHeight="1">
      <c r="C407" s="46"/>
      <c r="D407" s="47"/>
    </row>
    <row r="408" ht="15.75" customHeight="1">
      <c r="C408" s="46"/>
      <c r="D408" s="47"/>
    </row>
    <row r="409" ht="15.75" customHeight="1">
      <c r="C409" s="46"/>
      <c r="D409" s="47"/>
    </row>
    <row r="410" ht="15.75" customHeight="1">
      <c r="C410" s="46"/>
      <c r="D410" s="47"/>
    </row>
    <row r="411" ht="15.75" customHeight="1">
      <c r="C411" s="46"/>
      <c r="D411" s="47"/>
    </row>
    <row r="412" ht="15.75" customHeight="1">
      <c r="C412" s="46"/>
      <c r="D412" s="47"/>
    </row>
    <row r="413" ht="15.75" customHeight="1">
      <c r="C413" s="46"/>
      <c r="D413" s="47"/>
    </row>
    <row r="414" ht="15.75" customHeight="1">
      <c r="C414" s="46"/>
      <c r="D414" s="47"/>
    </row>
    <row r="415" ht="15.75" customHeight="1">
      <c r="C415" s="46"/>
      <c r="D415" s="47"/>
    </row>
    <row r="416" ht="15.75" customHeight="1">
      <c r="C416" s="46"/>
      <c r="D416" s="47"/>
    </row>
    <row r="417" ht="15.75" customHeight="1">
      <c r="C417" s="46"/>
      <c r="D417" s="47"/>
    </row>
    <row r="418" ht="15.75" customHeight="1">
      <c r="C418" s="46"/>
      <c r="D418" s="47"/>
    </row>
    <row r="419" ht="15.75" customHeight="1">
      <c r="C419" s="46"/>
      <c r="D419" s="47"/>
    </row>
    <row r="420" ht="15.75" customHeight="1">
      <c r="C420" s="46"/>
      <c r="D420" s="47"/>
    </row>
    <row r="421" ht="15.75" customHeight="1">
      <c r="C421" s="46"/>
      <c r="D421" s="47"/>
    </row>
    <row r="422" ht="15.75" customHeight="1">
      <c r="C422" s="46"/>
      <c r="D422" s="47"/>
    </row>
    <row r="423" ht="15.75" customHeight="1">
      <c r="C423" s="46"/>
      <c r="D423" s="47"/>
    </row>
    <row r="424" ht="15.75" customHeight="1">
      <c r="C424" s="46"/>
      <c r="D424" s="47"/>
    </row>
    <row r="425" ht="15.75" customHeight="1">
      <c r="C425" s="46"/>
      <c r="D425" s="47"/>
    </row>
    <row r="426" ht="15.75" customHeight="1">
      <c r="C426" s="46"/>
      <c r="D426" s="47"/>
    </row>
    <row r="427" ht="15.75" customHeight="1">
      <c r="C427" s="46"/>
      <c r="D427" s="47"/>
    </row>
    <row r="428" ht="15.75" customHeight="1">
      <c r="C428" s="46"/>
      <c r="D428" s="47"/>
    </row>
    <row r="429" ht="15.75" customHeight="1">
      <c r="C429" s="46"/>
      <c r="D429" s="47"/>
    </row>
    <row r="430" ht="15.75" customHeight="1">
      <c r="C430" s="46"/>
      <c r="D430" s="47"/>
    </row>
    <row r="431" ht="15.75" customHeight="1">
      <c r="C431" s="46"/>
      <c r="D431" s="47"/>
    </row>
    <row r="432" ht="15.75" customHeight="1">
      <c r="C432" s="46"/>
      <c r="D432" s="47"/>
    </row>
    <row r="433" ht="15.75" customHeight="1">
      <c r="C433" s="46"/>
      <c r="D433" s="47"/>
    </row>
    <row r="434" ht="15.75" customHeight="1">
      <c r="C434" s="46"/>
      <c r="D434" s="47"/>
    </row>
    <row r="435" ht="15.75" customHeight="1">
      <c r="C435" s="46"/>
      <c r="D435" s="47"/>
    </row>
    <row r="436" ht="15.75" customHeight="1">
      <c r="C436" s="46"/>
      <c r="D436" s="47"/>
    </row>
    <row r="437" ht="15.75" customHeight="1">
      <c r="C437" s="46"/>
      <c r="D437" s="47"/>
    </row>
    <row r="438" ht="15.75" customHeight="1">
      <c r="C438" s="46"/>
      <c r="D438" s="47"/>
    </row>
    <row r="439" ht="15.75" customHeight="1">
      <c r="C439" s="46"/>
      <c r="D439" s="47"/>
    </row>
    <row r="440" ht="15.75" customHeight="1">
      <c r="C440" s="46"/>
      <c r="D440" s="47"/>
    </row>
    <row r="441" ht="15.75" customHeight="1">
      <c r="C441" s="46"/>
      <c r="D441" s="47"/>
    </row>
    <row r="442" ht="15.75" customHeight="1">
      <c r="C442" s="46"/>
      <c r="D442" s="47"/>
    </row>
    <row r="443" ht="15.75" customHeight="1">
      <c r="C443" s="46"/>
      <c r="D443" s="47"/>
    </row>
    <row r="444" ht="15.75" customHeight="1">
      <c r="C444" s="46"/>
      <c r="D444" s="47"/>
    </row>
    <row r="445" ht="15.75" customHeight="1">
      <c r="C445" s="46"/>
      <c r="D445" s="47"/>
    </row>
    <row r="446" ht="15.75" customHeight="1">
      <c r="C446" s="46"/>
      <c r="D446" s="47"/>
    </row>
    <row r="447" ht="15.75" customHeight="1">
      <c r="C447" s="46"/>
      <c r="D447" s="47"/>
    </row>
    <row r="448" ht="15.75" customHeight="1">
      <c r="C448" s="46"/>
      <c r="D448" s="47"/>
    </row>
    <row r="449" ht="15.75" customHeight="1">
      <c r="C449" s="46"/>
      <c r="D449" s="47"/>
    </row>
    <row r="450" ht="15.75" customHeight="1">
      <c r="C450" s="46"/>
      <c r="D450" s="47"/>
    </row>
    <row r="451" ht="15.75" customHeight="1">
      <c r="C451" s="46"/>
      <c r="D451" s="47"/>
    </row>
    <row r="452" ht="15.75" customHeight="1">
      <c r="C452" s="46"/>
      <c r="D452" s="47"/>
    </row>
    <row r="453" ht="15.75" customHeight="1">
      <c r="C453" s="46"/>
      <c r="D453" s="47"/>
    </row>
    <row r="454" ht="15.75" customHeight="1">
      <c r="C454" s="46"/>
      <c r="D454" s="47"/>
    </row>
    <row r="455" ht="15.75" customHeight="1">
      <c r="C455" s="46"/>
      <c r="D455" s="47"/>
    </row>
    <row r="456" ht="15.75" customHeight="1">
      <c r="C456" s="46"/>
      <c r="D456" s="47"/>
    </row>
    <row r="457" ht="15.75" customHeight="1">
      <c r="C457" s="46"/>
      <c r="D457" s="47"/>
    </row>
    <row r="458" ht="15.75" customHeight="1">
      <c r="C458" s="46"/>
      <c r="D458" s="47"/>
    </row>
    <row r="459" ht="15.75" customHeight="1">
      <c r="C459" s="46"/>
      <c r="D459" s="47"/>
    </row>
    <row r="460" ht="15.75" customHeight="1">
      <c r="C460" s="46"/>
      <c r="D460" s="47"/>
    </row>
    <row r="461" ht="15.75" customHeight="1">
      <c r="C461" s="46"/>
      <c r="D461" s="47"/>
    </row>
    <row r="462" ht="15.75" customHeight="1">
      <c r="C462" s="46"/>
      <c r="D462" s="47"/>
    </row>
    <row r="463" ht="15.75" customHeight="1">
      <c r="C463" s="46"/>
      <c r="D463" s="47"/>
    </row>
    <row r="464" ht="15.75" customHeight="1">
      <c r="C464" s="46"/>
      <c r="D464" s="47"/>
    </row>
    <row r="465" ht="15.75" customHeight="1">
      <c r="C465" s="46"/>
      <c r="D465" s="47"/>
    </row>
    <row r="466" ht="15.75" customHeight="1">
      <c r="C466" s="46"/>
      <c r="D466" s="47"/>
    </row>
    <row r="467" ht="15.75" customHeight="1">
      <c r="C467" s="46"/>
      <c r="D467" s="47"/>
    </row>
    <row r="468" ht="15.75" customHeight="1">
      <c r="C468" s="46"/>
      <c r="D468" s="47"/>
    </row>
    <row r="469" ht="15.75" customHeight="1">
      <c r="C469" s="46"/>
      <c r="D469" s="47"/>
    </row>
    <row r="470" ht="15.75" customHeight="1">
      <c r="C470" s="46"/>
      <c r="D470" s="47"/>
    </row>
    <row r="471" ht="15.75" customHeight="1">
      <c r="C471" s="46"/>
      <c r="D471" s="47"/>
    </row>
    <row r="472" ht="15.75" customHeight="1">
      <c r="C472" s="46"/>
      <c r="D472" s="47"/>
    </row>
    <row r="473" ht="15.75" customHeight="1">
      <c r="C473" s="46"/>
      <c r="D473" s="47"/>
    </row>
    <row r="474" ht="15.75" customHeight="1">
      <c r="C474" s="46"/>
      <c r="D474" s="47"/>
    </row>
    <row r="475" ht="15.75" customHeight="1">
      <c r="C475" s="46"/>
      <c r="D475" s="47"/>
    </row>
    <row r="476" ht="15.75" customHeight="1">
      <c r="C476" s="46"/>
      <c r="D476" s="47"/>
    </row>
    <row r="477" ht="15.75" customHeight="1">
      <c r="C477" s="46"/>
      <c r="D477" s="47"/>
    </row>
    <row r="478" ht="15.75" customHeight="1">
      <c r="C478" s="46"/>
      <c r="D478" s="47"/>
    </row>
    <row r="479" ht="15.75" customHeight="1">
      <c r="C479" s="46"/>
      <c r="D479" s="47"/>
    </row>
    <row r="480" ht="15.75" customHeight="1">
      <c r="C480" s="46"/>
      <c r="D480" s="47"/>
    </row>
    <row r="481" ht="15.75" customHeight="1">
      <c r="C481" s="46"/>
      <c r="D481" s="47"/>
    </row>
    <row r="482" ht="15.75" customHeight="1">
      <c r="C482" s="46"/>
      <c r="D482" s="47"/>
    </row>
    <row r="483" ht="15.75" customHeight="1">
      <c r="C483" s="46"/>
      <c r="D483" s="47"/>
    </row>
    <row r="484" ht="15.75" customHeight="1">
      <c r="C484" s="46"/>
      <c r="D484" s="47"/>
    </row>
    <row r="485" ht="15.75" customHeight="1">
      <c r="C485" s="46"/>
      <c r="D485" s="47"/>
    </row>
    <row r="486" ht="15.75" customHeight="1">
      <c r="C486" s="46"/>
      <c r="D486" s="47"/>
    </row>
    <row r="487" ht="15.75" customHeight="1">
      <c r="C487" s="46"/>
      <c r="D487" s="47"/>
    </row>
    <row r="488" ht="15.75" customHeight="1">
      <c r="C488" s="46"/>
      <c r="D488" s="47"/>
    </row>
    <row r="489" ht="15.75" customHeight="1">
      <c r="C489" s="46"/>
      <c r="D489" s="47"/>
    </row>
    <row r="490" ht="15.75" customHeight="1">
      <c r="C490" s="46"/>
      <c r="D490" s="47"/>
    </row>
    <row r="491" ht="15.75" customHeight="1">
      <c r="C491" s="46"/>
      <c r="D491" s="47"/>
    </row>
    <row r="492" ht="15.75" customHeight="1">
      <c r="C492" s="46"/>
      <c r="D492" s="47"/>
    </row>
    <row r="493" ht="15.75" customHeight="1">
      <c r="C493" s="46"/>
      <c r="D493" s="47"/>
    </row>
    <row r="494" ht="15.75" customHeight="1">
      <c r="C494" s="46"/>
      <c r="D494" s="47"/>
    </row>
    <row r="495" ht="15.75" customHeight="1">
      <c r="C495" s="46"/>
      <c r="D495" s="47"/>
    </row>
    <row r="496" ht="15.75" customHeight="1">
      <c r="C496" s="46"/>
      <c r="D496" s="47"/>
    </row>
    <row r="497" ht="15.75" customHeight="1">
      <c r="C497" s="46"/>
      <c r="D497" s="47"/>
    </row>
    <row r="498" ht="15.75" customHeight="1">
      <c r="C498" s="46"/>
      <c r="D498" s="47"/>
    </row>
    <row r="499" ht="15.75" customHeight="1">
      <c r="C499" s="46"/>
      <c r="D499" s="47"/>
    </row>
    <row r="500" ht="15.75" customHeight="1">
      <c r="C500" s="46"/>
      <c r="D500" s="47"/>
    </row>
    <row r="501" ht="15.75" customHeight="1">
      <c r="C501" s="46"/>
      <c r="D501" s="47"/>
    </row>
    <row r="502" ht="15.75" customHeight="1">
      <c r="C502" s="46"/>
      <c r="D502" s="47"/>
    </row>
    <row r="503" ht="15.75" customHeight="1">
      <c r="C503" s="46"/>
      <c r="D503" s="47"/>
    </row>
    <row r="504" ht="15.75" customHeight="1">
      <c r="C504" s="46"/>
      <c r="D504" s="47"/>
    </row>
    <row r="505" ht="15.75" customHeight="1">
      <c r="C505" s="46"/>
      <c r="D505" s="47"/>
    </row>
    <row r="506" ht="15.75" customHeight="1">
      <c r="C506" s="46"/>
      <c r="D506" s="47"/>
    </row>
    <row r="507" ht="15.75" customHeight="1">
      <c r="C507" s="46"/>
      <c r="D507" s="47"/>
    </row>
    <row r="508" ht="15.75" customHeight="1">
      <c r="C508" s="46"/>
      <c r="D508" s="47"/>
    </row>
    <row r="509" ht="15.75" customHeight="1">
      <c r="C509" s="46"/>
      <c r="D509" s="47"/>
    </row>
    <row r="510" ht="15.75" customHeight="1">
      <c r="C510" s="46"/>
      <c r="D510" s="47"/>
    </row>
    <row r="511" ht="15.75" customHeight="1">
      <c r="C511" s="46"/>
      <c r="D511" s="47"/>
    </row>
    <row r="512" ht="15.75" customHeight="1">
      <c r="C512" s="46"/>
      <c r="D512" s="47"/>
    </row>
    <row r="513" ht="15.75" customHeight="1">
      <c r="C513" s="46"/>
      <c r="D513" s="47"/>
    </row>
    <row r="514" ht="15.75" customHeight="1">
      <c r="C514" s="46"/>
      <c r="D514" s="47"/>
    </row>
    <row r="515" ht="15.75" customHeight="1">
      <c r="C515" s="46"/>
      <c r="D515" s="47"/>
    </row>
    <row r="516" ht="15.75" customHeight="1">
      <c r="C516" s="46"/>
      <c r="D516" s="47"/>
    </row>
    <row r="517" ht="15.75" customHeight="1">
      <c r="C517" s="46"/>
      <c r="D517" s="47"/>
    </row>
    <row r="518" ht="15.75" customHeight="1">
      <c r="C518" s="46"/>
      <c r="D518" s="47"/>
    </row>
    <row r="519" ht="15.75" customHeight="1">
      <c r="C519" s="46"/>
      <c r="D519" s="47"/>
    </row>
    <row r="520" ht="15.75" customHeight="1">
      <c r="C520" s="46"/>
      <c r="D520" s="47"/>
    </row>
    <row r="521" ht="15.75" customHeight="1">
      <c r="C521" s="46"/>
      <c r="D521" s="47"/>
    </row>
    <row r="522" ht="15.75" customHeight="1">
      <c r="C522" s="46"/>
      <c r="D522" s="47"/>
    </row>
    <row r="523" ht="15.75" customHeight="1">
      <c r="C523" s="46"/>
      <c r="D523" s="47"/>
    </row>
    <row r="524" ht="15.75" customHeight="1">
      <c r="C524" s="46"/>
      <c r="D524" s="47"/>
    </row>
    <row r="525" ht="15.75" customHeight="1">
      <c r="C525" s="46"/>
      <c r="D525" s="47"/>
    </row>
    <row r="526" ht="15.75" customHeight="1">
      <c r="C526" s="46"/>
      <c r="D526" s="47"/>
    </row>
    <row r="527" ht="15.75" customHeight="1">
      <c r="C527" s="46"/>
      <c r="D527" s="47"/>
    </row>
    <row r="528" ht="15.75" customHeight="1">
      <c r="C528" s="46"/>
      <c r="D528" s="47"/>
    </row>
    <row r="529" ht="15.75" customHeight="1">
      <c r="C529" s="46"/>
      <c r="D529" s="47"/>
    </row>
    <row r="530" ht="15.75" customHeight="1">
      <c r="C530" s="46"/>
      <c r="D530" s="47"/>
    </row>
    <row r="531" ht="15.75" customHeight="1">
      <c r="C531" s="46"/>
      <c r="D531" s="47"/>
    </row>
    <row r="532" ht="15.75" customHeight="1">
      <c r="C532" s="46"/>
      <c r="D532" s="47"/>
    </row>
    <row r="533" ht="15.75" customHeight="1">
      <c r="C533" s="46"/>
      <c r="D533" s="47"/>
    </row>
    <row r="534" ht="15.75" customHeight="1">
      <c r="C534" s="46"/>
      <c r="D534" s="47"/>
    </row>
    <row r="535" ht="15.75" customHeight="1">
      <c r="C535" s="46"/>
      <c r="D535" s="47"/>
    </row>
    <row r="536" ht="15.75" customHeight="1">
      <c r="C536" s="46"/>
      <c r="D536" s="47"/>
    </row>
    <row r="537" ht="15.75" customHeight="1">
      <c r="C537" s="46"/>
      <c r="D537" s="47"/>
    </row>
    <row r="538" ht="15.75" customHeight="1">
      <c r="C538" s="46"/>
      <c r="D538" s="47"/>
    </row>
    <row r="539" ht="15.75" customHeight="1">
      <c r="C539" s="46"/>
      <c r="D539" s="47"/>
    </row>
    <row r="540" ht="15.75" customHeight="1">
      <c r="C540" s="46"/>
      <c r="D540" s="47"/>
    </row>
    <row r="541" ht="15.75" customHeight="1">
      <c r="C541" s="46"/>
      <c r="D541" s="47"/>
    </row>
    <row r="542" ht="15.75" customHeight="1">
      <c r="C542" s="46"/>
      <c r="D542" s="47"/>
    </row>
    <row r="543" ht="15.75" customHeight="1">
      <c r="C543" s="46"/>
      <c r="D543" s="47"/>
    </row>
    <row r="544" ht="15.75" customHeight="1">
      <c r="C544" s="46"/>
      <c r="D544" s="47"/>
    </row>
    <row r="545" ht="15.75" customHeight="1">
      <c r="C545" s="46"/>
      <c r="D545" s="47"/>
    </row>
    <row r="546" ht="15.75" customHeight="1">
      <c r="C546" s="46"/>
      <c r="D546" s="47"/>
    </row>
    <row r="547" ht="15.75" customHeight="1">
      <c r="C547" s="46"/>
      <c r="D547" s="47"/>
    </row>
    <row r="548" ht="15.75" customHeight="1">
      <c r="C548" s="46"/>
      <c r="D548" s="47"/>
    </row>
    <row r="549" ht="15.75" customHeight="1">
      <c r="C549" s="46"/>
      <c r="D549" s="47"/>
    </row>
    <row r="550" ht="15.75" customHeight="1">
      <c r="C550" s="46"/>
      <c r="D550" s="47"/>
    </row>
    <row r="551" ht="15.75" customHeight="1">
      <c r="C551" s="46"/>
      <c r="D551" s="47"/>
    </row>
    <row r="552" ht="15.75" customHeight="1">
      <c r="C552" s="46"/>
      <c r="D552" s="47"/>
    </row>
    <row r="553" ht="15.75" customHeight="1">
      <c r="C553" s="46"/>
      <c r="D553" s="47"/>
    </row>
    <row r="554" ht="15.75" customHeight="1">
      <c r="C554" s="46"/>
      <c r="D554" s="47"/>
    </row>
    <row r="555" ht="15.75" customHeight="1">
      <c r="C555" s="46"/>
      <c r="D555" s="47"/>
    </row>
    <row r="556" ht="15.75" customHeight="1">
      <c r="C556" s="46"/>
      <c r="D556" s="47"/>
    </row>
    <row r="557" ht="15.75" customHeight="1">
      <c r="C557" s="46"/>
      <c r="D557" s="47"/>
    </row>
    <row r="558" ht="15.75" customHeight="1">
      <c r="C558" s="46"/>
      <c r="D558" s="47"/>
    </row>
    <row r="559" ht="15.75" customHeight="1">
      <c r="C559" s="46"/>
      <c r="D559" s="47"/>
    </row>
    <row r="560" ht="15.75" customHeight="1">
      <c r="C560" s="46"/>
      <c r="D560" s="47"/>
    </row>
    <row r="561" ht="15.75" customHeight="1">
      <c r="C561" s="46"/>
      <c r="D561" s="47"/>
    </row>
    <row r="562" ht="15.75" customHeight="1">
      <c r="C562" s="46"/>
      <c r="D562" s="47"/>
    </row>
    <row r="563" ht="15.75" customHeight="1">
      <c r="C563" s="46"/>
      <c r="D563" s="47"/>
    </row>
    <row r="564" ht="15.75" customHeight="1">
      <c r="C564" s="46"/>
      <c r="D564" s="47"/>
    </row>
    <row r="565" ht="15.75" customHeight="1">
      <c r="C565" s="46"/>
      <c r="D565" s="47"/>
    </row>
    <row r="566" ht="15.75" customHeight="1">
      <c r="C566" s="46"/>
      <c r="D566" s="47"/>
    </row>
    <row r="567" ht="15.75" customHeight="1">
      <c r="C567" s="46"/>
      <c r="D567" s="47"/>
    </row>
    <row r="568" ht="15.75" customHeight="1">
      <c r="C568" s="46"/>
      <c r="D568" s="47"/>
    </row>
    <row r="569" ht="15.75" customHeight="1">
      <c r="C569" s="46"/>
      <c r="D569" s="47"/>
    </row>
    <row r="570" ht="15.75" customHeight="1">
      <c r="C570" s="46"/>
      <c r="D570" s="47"/>
    </row>
    <row r="571" ht="15.75" customHeight="1">
      <c r="C571" s="46"/>
      <c r="D571" s="47"/>
    </row>
    <row r="572" ht="15.75" customHeight="1">
      <c r="C572" s="46"/>
      <c r="D572" s="47"/>
    </row>
    <row r="573" ht="15.75" customHeight="1">
      <c r="C573" s="46"/>
      <c r="D573" s="47"/>
    </row>
    <row r="574" ht="15.75" customHeight="1">
      <c r="C574" s="46"/>
      <c r="D574" s="47"/>
    </row>
    <row r="575" ht="15.75" customHeight="1">
      <c r="C575" s="46"/>
      <c r="D575" s="47"/>
    </row>
    <row r="576" ht="15.75" customHeight="1">
      <c r="C576" s="46"/>
      <c r="D576" s="47"/>
    </row>
    <row r="577" ht="15.75" customHeight="1">
      <c r="C577" s="46"/>
      <c r="D577" s="47"/>
    </row>
    <row r="578" ht="15.75" customHeight="1">
      <c r="C578" s="46"/>
      <c r="D578" s="47"/>
    </row>
    <row r="579" ht="15.75" customHeight="1">
      <c r="C579" s="46"/>
      <c r="D579" s="47"/>
    </row>
    <row r="580" ht="15.75" customHeight="1">
      <c r="C580" s="46"/>
      <c r="D580" s="47"/>
    </row>
    <row r="581" ht="15.75" customHeight="1">
      <c r="C581" s="46"/>
      <c r="D581" s="47"/>
    </row>
    <row r="582" ht="15.75" customHeight="1">
      <c r="C582" s="46"/>
      <c r="D582" s="47"/>
    </row>
    <row r="583" ht="15.75" customHeight="1">
      <c r="C583" s="46"/>
      <c r="D583" s="47"/>
    </row>
    <row r="584" ht="15.75" customHeight="1">
      <c r="C584" s="46"/>
      <c r="D584" s="47"/>
    </row>
    <row r="585" ht="15.75" customHeight="1">
      <c r="C585" s="46"/>
      <c r="D585" s="47"/>
    </row>
    <row r="586" ht="15.75" customHeight="1">
      <c r="C586" s="46"/>
      <c r="D586" s="47"/>
    </row>
    <row r="587" ht="15.75" customHeight="1">
      <c r="C587" s="46"/>
      <c r="D587" s="47"/>
    </row>
    <row r="588" ht="15.75" customHeight="1">
      <c r="C588" s="46"/>
      <c r="D588" s="47"/>
    </row>
    <row r="589" ht="15.75" customHeight="1">
      <c r="C589" s="46"/>
      <c r="D589" s="47"/>
    </row>
    <row r="590" ht="15.75" customHeight="1">
      <c r="C590" s="46"/>
      <c r="D590" s="47"/>
    </row>
    <row r="591" ht="15.75" customHeight="1">
      <c r="C591" s="46"/>
      <c r="D591" s="47"/>
    </row>
    <row r="592" ht="15.75" customHeight="1">
      <c r="C592" s="46"/>
      <c r="D592" s="47"/>
    </row>
    <row r="593" ht="15.75" customHeight="1">
      <c r="C593" s="46"/>
      <c r="D593" s="47"/>
    </row>
    <row r="594" ht="15.75" customHeight="1">
      <c r="C594" s="46"/>
      <c r="D594" s="47"/>
    </row>
    <row r="595" ht="15.75" customHeight="1">
      <c r="C595" s="46"/>
      <c r="D595" s="47"/>
    </row>
    <row r="596" ht="15.75" customHeight="1">
      <c r="C596" s="46"/>
      <c r="D596" s="47"/>
    </row>
    <row r="597" ht="15.75" customHeight="1">
      <c r="C597" s="46"/>
      <c r="D597" s="47"/>
    </row>
    <row r="598" ht="15.75" customHeight="1">
      <c r="C598" s="46"/>
      <c r="D598" s="47"/>
    </row>
    <row r="599" ht="15.75" customHeight="1">
      <c r="C599" s="46"/>
      <c r="D599" s="47"/>
    </row>
    <row r="600" ht="15.75" customHeight="1">
      <c r="C600" s="46"/>
      <c r="D600" s="47"/>
    </row>
    <row r="601" ht="15.75" customHeight="1">
      <c r="C601" s="46"/>
      <c r="D601" s="47"/>
    </row>
    <row r="602" ht="15.75" customHeight="1">
      <c r="C602" s="46"/>
      <c r="D602" s="47"/>
    </row>
    <row r="603" ht="15.75" customHeight="1">
      <c r="C603" s="46"/>
      <c r="D603" s="47"/>
    </row>
    <row r="604" ht="15.75" customHeight="1">
      <c r="C604" s="46"/>
      <c r="D604" s="47"/>
    </row>
    <row r="605" ht="15.75" customHeight="1">
      <c r="C605" s="46"/>
      <c r="D605" s="47"/>
    </row>
    <row r="606" ht="15.75" customHeight="1">
      <c r="C606" s="46"/>
      <c r="D606" s="47"/>
    </row>
    <row r="607" ht="15.75" customHeight="1">
      <c r="C607" s="46"/>
      <c r="D607" s="47"/>
    </row>
    <row r="608" ht="15.75" customHeight="1">
      <c r="C608" s="46"/>
      <c r="D608" s="47"/>
    </row>
    <row r="609" ht="15.75" customHeight="1">
      <c r="C609" s="46"/>
      <c r="D609" s="47"/>
    </row>
    <row r="610" ht="15.75" customHeight="1">
      <c r="C610" s="46"/>
      <c r="D610" s="47"/>
    </row>
    <row r="611" ht="15.75" customHeight="1">
      <c r="C611" s="46"/>
      <c r="D611" s="47"/>
    </row>
    <row r="612" ht="15.75" customHeight="1">
      <c r="C612" s="46"/>
      <c r="D612" s="47"/>
    </row>
    <row r="613" ht="15.75" customHeight="1">
      <c r="C613" s="46"/>
      <c r="D613" s="47"/>
    </row>
    <row r="614" ht="15.75" customHeight="1">
      <c r="C614" s="46"/>
      <c r="D614" s="47"/>
    </row>
    <row r="615" ht="15.75" customHeight="1">
      <c r="C615" s="46"/>
      <c r="D615" s="47"/>
    </row>
    <row r="616" ht="15.75" customHeight="1">
      <c r="C616" s="46"/>
      <c r="D616" s="47"/>
    </row>
    <row r="617" ht="15.75" customHeight="1">
      <c r="C617" s="46"/>
      <c r="D617" s="47"/>
    </row>
    <row r="618" ht="15.75" customHeight="1">
      <c r="C618" s="46"/>
      <c r="D618" s="47"/>
    </row>
    <row r="619" ht="15.75" customHeight="1">
      <c r="C619" s="46"/>
      <c r="D619" s="47"/>
    </row>
    <row r="620" ht="15.75" customHeight="1">
      <c r="C620" s="46"/>
      <c r="D620" s="47"/>
    </row>
    <row r="621" ht="15.75" customHeight="1">
      <c r="C621" s="46"/>
      <c r="D621" s="47"/>
    </row>
    <row r="622" ht="15.75" customHeight="1">
      <c r="C622" s="46"/>
      <c r="D622" s="47"/>
    </row>
    <row r="623" ht="15.75" customHeight="1">
      <c r="C623" s="46"/>
      <c r="D623" s="47"/>
    </row>
    <row r="624" ht="15.75" customHeight="1">
      <c r="C624" s="46"/>
      <c r="D624" s="47"/>
    </row>
    <row r="625" ht="15.75" customHeight="1">
      <c r="C625" s="46"/>
      <c r="D625" s="47"/>
    </row>
    <row r="626" ht="15.75" customHeight="1">
      <c r="C626" s="46"/>
      <c r="D626" s="47"/>
    </row>
    <row r="627" ht="15.75" customHeight="1">
      <c r="C627" s="46"/>
      <c r="D627" s="47"/>
    </row>
    <row r="628" ht="15.75" customHeight="1">
      <c r="C628" s="46"/>
      <c r="D628" s="47"/>
    </row>
    <row r="629" ht="15.75" customHeight="1">
      <c r="C629" s="46"/>
      <c r="D629" s="47"/>
    </row>
    <row r="630" ht="15.75" customHeight="1">
      <c r="C630" s="46"/>
      <c r="D630" s="47"/>
    </row>
    <row r="631" ht="15.75" customHeight="1">
      <c r="C631" s="46"/>
      <c r="D631" s="47"/>
    </row>
    <row r="632" ht="15.75" customHeight="1">
      <c r="C632" s="46"/>
      <c r="D632" s="47"/>
    </row>
    <row r="633" ht="15.75" customHeight="1">
      <c r="C633" s="46"/>
      <c r="D633" s="47"/>
    </row>
    <row r="634" ht="15.75" customHeight="1">
      <c r="C634" s="46"/>
      <c r="D634" s="47"/>
    </row>
    <row r="635" ht="15.75" customHeight="1">
      <c r="C635" s="46"/>
      <c r="D635" s="47"/>
    </row>
    <row r="636" ht="15.75" customHeight="1">
      <c r="C636" s="46"/>
      <c r="D636" s="47"/>
    </row>
    <row r="637" ht="15.75" customHeight="1">
      <c r="C637" s="46"/>
      <c r="D637" s="47"/>
    </row>
    <row r="638" ht="15.75" customHeight="1">
      <c r="C638" s="46"/>
      <c r="D638" s="47"/>
    </row>
    <row r="639" ht="15.75" customHeight="1">
      <c r="C639" s="46"/>
      <c r="D639" s="47"/>
    </row>
    <row r="640" ht="15.75" customHeight="1">
      <c r="C640" s="46"/>
      <c r="D640" s="47"/>
    </row>
    <row r="641" ht="15.75" customHeight="1">
      <c r="C641" s="46"/>
      <c r="D641" s="47"/>
    </row>
    <row r="642" ht="15.75" customHeight="1">
      <c r="C642" s="46"/>
      <c r="D642" s="47"/>
    </row>
    <row r="643" ht="15.75" customHeight="1">
      <c r="C643" s="46"/>
      <c r="D643" s="47"/>
    </row>
    <row r="644" ht="15.75" customHeight="1">
      <c r="C644" s="46"/>
      <c r="D644" s="47"/>
    </row>
    <row r="645" ht="15.75" customHeight="1">
      <c r="C645" s="46"/>
      <c r="D645" s="47"/>
    </row>
    <row r="646" ht="15.75" customHeight="1">
      <c r="C646" s="46"/>
      <c r="D646" s="47"/>
    </row>
    <row r="647" ht="15.75" customHeight="1">
      <c r="C647" s="46"/>
      <c r="D647" s="47"/>
    </row>
    <row r="648" ht="15.75" customHeight="1">
      <c r="C648" s="46"/>
      <c r="D648" s="47"/>
    </row>
    <row r="649" ht="15.75" customHeight="1">
      <c r="C649" s="46"/>
      <c r="D649" s="47"/>
    </row>
    <row r="650" ht="15.75" customHeight="1">
      <c r="C650" s="46"/>
      <c r="D650" s="47"/>
    </row>
    <row r="651" ht="15.75" customHeight="1">
      <c r="C651" s="46"/>
      <c r="D651" s="47"/>
    </row>
    <row r="652" ht="15.75" customHeight="1">
      <c r="C652" s="46"/>
      <c r="D652" s="47"/>
    </row>
    <row r="653" ht="15.75" customHeight="1">
      <c r="C653" s="46"/>
      <c r="D653" s="47"/>
    </row>
    <row r="654" ht="15.75" customHeight="1">
      <c r="C654" s="46"/>
      <c r="D654" s="47"/>
    </row>
    <row r="655" ht="15.75" customHeight="1">
      <c r="C655" s="46"/>
      <c r="D655" s="47"/>
    </row>
    <row r="656" ht="15.75" customHeight="1">
      <c r="C656" s="46"/>
      <c r="D656" s="47"/>
    </row>
    <row r="657" ht="15.75" customHeight="1">
      <c r="C657" s="46"/>
      <c r="D657" s="47"/>
    </row>
    <row r="658" ht="15.75" customHeight="1">
      <c r="C658" s="46"/>
      <c r="D658" s="47"/>
    </row>
    <row r="659" ht="15.75" customHeight="1">
      <c r="C659" s="46"/>
      <c r="D659" s="47"/>
    </row>
    <row r="660" ht="15.75" customHeight="1">
      <c r="C660" s="46"/>
      <c r="D660" s="47"/>
    </row>
    <row r="661" ht="15.75" customHeight="1">
      <c r="C661" s="46"/>
      <c r="D661" s="47"/>
    </row>
    <row r="662" ht="15.75" customHeight="1">
      <c r="C662" s="46"/>
      <c r="D662" s="47"/>
    </row>
    <row r="663" ht="15.75" customHeight="1">
      <c r="C663" s="46"/>
      <c r="D663" s="47"/>
    </row>
    <row r="664" ht="15.75" customHeight="1">
      <c r="C664" s="46"/>
      <c r="D664" s="47"/>
    </row>
    <row r="665" ht="15.75" customHeight="1">
      <c r="C665" s="46"/>
      <c r="D665" s="47"/>
    </row>
    <row r="666" ht="15.75" customHeight="1">
      <c r="C666" s="46"/>
      <c r="D666" s="47"/>
    </row>
    <row r="667" ht="15.75" customHeight="1">
      <c r="C667" s="46"/>
      <c r="D667" s="47"/>
    </row>
    <row r="668" ht="15.75" customHeight="1">
      <c r="C668" s="46"/>
      <c r="D668" s="47"/>
    </row>
    <row r="669" ht="15.75" customHeight="1">
      <c r="C669" s="46"/>
      <c r="D669" s="47"/>
    </row>
    <row r="670" ht="15.75" customHeight="1">
      <c r="C670" s="46"/>
      <c r="D670" s="47"/>
    </row>
    <row r="671" ht="15.75" customHeight="1">
      <c r="C671" s="46"/>
      <c r="D671" s="47"/>
    </row>
    <row r="672" ht="15.75" customHeight="1">
      <c r="C672" s="46"/>
      <c r="D672" s="47"/>
    </row>
    <row r="673" ht="15.75" customHeight="1">
      <c r="C673" s="46"/>
      <c r="D673" s="47"/>
    </row>
    <row r="674" ht="15.75" customHeight="1">
      <c r="C674" s="46"/>
      <c r="D674" s="47"/>
    </row>
    <row r="675" ht="15.75" customHeight="1">
      <c r="C675" s="46"/>
      <c r="D675" s="47"/>
    </row>
    <row r="676" ht="15.75" customHeight="1">
      <c r="C676" s="46"/>
      <c r="D676" s="47"/>
    </row>
    <row r="677" ht="15.75" customHeight="1">
      <c r="C677" s="46"/>
      <c r="D677" s="47"/>
    </row>
    <row r="678" ht="15.75" customHeight="1">
      <c r="C678" s="46"/>
      <c r="D678" s="47"/>
    </row>
    <row r="679" ht="15.75" customHeight="1">
      <c r="C679" s="46"/>
      <c r="D679" s="47"/>
    </row>
    <row r="680" ht="15.75" customHeight="1">
      <c r="C680" s="46"/>
      <c r="D680" s="47"/>
    </row>
    <row r="681" ht="15.75" customHeight="1">
      <c r="C681" s="46"/>
      <c r="D681" s="47"/>
    </row>
    <row r="682" ht="15.75" customHeight="1">
      <c r="C682" s="46"/>
      <c r="D682" s="47"/>
    </row>
    <row r="683" ht="15.75" customHeight="1">
      <c r="C683" s="46"/>
      <c r="D683" s="47"/>
    </row>
    <row r="684" ht="15.75" customHeight="1">
      <c r="C684" s="46"/>
      <c r="D684" s="47"/>
    </row>
    <row r="685" ht="15.75" customHeight="1">
      <c r="C685" s="46"/>
      <c r="D685" s="47"/>
    </row>
    <row r="686" ht="15.75" customHeight="1">
      <c r="C686" s="46"/>
      <c r="D686" s="47"/>
    </row>
    <row r="687" ht="15.75" customHeight="1">
      <c r="C687" s="46"/>
      <c r="D687" s="47"/>
    </row>
    <row r="688" ht="15.75" customHeight="1">
      <c r="C688" s="46"/>
      <c r="D688" s="47"/>
    </row>
    <row r="689" ht="15.75" customHeight="1">
      <c r="C689" s="46"/>
      <c r="D689" s="47"/>
    </row>
    <row r="690" ht="15.75" customHeight="1">
      <c r="C690" s="46"/>
      <c r="D690" s="47"/>
    </row>
    <row r="691" ht="15.75" customHeight="1">
      <c r="C691" s="46"/>
      <c r="D691" s="47"/>
    </row>
    <row r="692" ht="15.75" customHeight="1">
      <c r="C692" s="46"/>
      <c r="D692" s="47"/>
    </row>
    <row r="693" ht="15.75" customHeight="1">
      <c r="C693" s="46"/>
      <c r="D693" s="47"/>
    </row>
    <row r="694" ht="15.75" customHeight="1">
      <c r="C694" s="46"/>
      <c r="D694" s="47"/>
    </row>
    <row r="695" ht="15.75" customHeight="1">
      <c r="C695" s="46"/>
      <c r="D695" s="47"/>
    </row>
    <row r="696" ht="15.75" customHeight="1">
      <c r="C696" s="46"/>
      <c r="D696" s="47"/>
    </row>
    <row r="697" ht="15.75" customHeight="1">
      <c r="C697" s="46"/>
      <c r="D697" s="47"/>
    </row>
    <row r="698" ht="15.75" customHeight="1">
      <c r="C698" s="46"/>
      <c r="D698" s="47"/>
    </row>
    <row r="699" ht="15.75" customHeight="1">
      <c r="C699" s="46"/>
      <c r="D699" s="47"/>
    </row>
    <row r="700" ht="15.75" customHeight="1">
      <c r="C700" s="46"/>
      <c r="D700" s="47"/>
    </row>
    <row r="701" ht="15.75" customHeight="1">
      <c r="C701" s="46"/>
      <c r="D701" s="47"/>
    </row>
    <row r="702" ht="15.75" customHeight="1">
      <c r="C702" s="46"/>
      <c r="D702" s="47"/>
    </row>
    <row r="703" ht="15.75" customHeight="1">
      <c r="C703" s="46"/>
      <c r="D703" s="47"/>
    </row>
    <row r="704" ht="15.75" customHeight="1">
      <c r="C704" s="46"/>
      <c r="D704" s="47"/>
    </row>
    <row r="705" ht="15.75" customHeight="1">
      <c r="C705" s="46"/>
      <c r="D705" s="47"/>
    </row>
    <row r="706" ht="15.75" customHeight="1">
      <c r="C706" s="46"/>
      <c r="D706" s="47"/>
    </row>
    <row r="707" ht="15.75" customHeight="1">
      <c r="C707" s="46"/>
      <c r="D707" s="47"/>
    </row>
    <row r="708" ht="15.75" customHeight="1">
      <c r="C708" s="46"/>
      <c r="D708" s="47"/>
    </row>
    <row r="709" ht="15.75" customHeight="1">
      <c r="C709" s="46"/>
      <c r="D709" s="47"/>
    </row>
    <row r="710" ht="15.75" customHeight="1">
      <c r="C710" s="46"/>
      <c r="D710" s="47"/>
    </row>
    <row r="711" ht="15.75" customHeight="1">
      <c r="C711" s="46"/>
      <c r="D711" s="47"/>
    </row>
    <row r="712" ht="15.75" customHeight="1">
      <c r="C712" s="46"/>
      <c r="D712" s="47"/>
    </row>
    <row r="713" ht="15.75" customHeight="1">
      <c r="C713" s="46"/>
      <c r="D713" s="47"/>
    </row>
    <row r="714" ht="15.75" customHeight="1">
      <c r="C714" s="46"/>
      <c r="D714" s="47"/>
    </row>
    <row r="715" ht="15.75" customHeight="1">
      <c r="C715" s="46"/>
      <c r="D715" s="47"/>
    </row>
    <row r="716" ht="15.75" customHeight="1">
      <c r="C716" s="46"/>
      <c r="D716" s="47"/>
    </row>
    <row r="717" ht="15.75" customHeight="1">
      <c r="C717" s="46"/>
      <c r="D717" s="47"/>
    </row>
    <row r="718" ht="15.75" customHeight="1">
      <c r="C718" s="46"/>
      <c r="D718" s="47"/>
    </row>
    <row r="719" ht="15.75" customHeight="1">
      <c r="C719" s="46"/>
      <c r="D719" s="47"/>
    </row>
    <row r="720" ht="15.75" customHeight="1">
      <c r="C720" s="46"/>
      <c r="D720" s="47"/>
    </row>
    <row r="721" ht="15.75" customHeight="1">
      <c r="C721" s="46"/>
      <c r="D721" s="47"/>
    </row>
    <row r="722" ht="15.75" customHeight="1">
      <c r="C722" s="46"/>
      <c r="D722" s="47"/>
    </row>
    <row r="723" ht="15.75" customHeight="1">
      <c r="C723" s="46"/>
      <c r="D723" s="47"/>
    </row>
    <row r="724" ht="15.75" customHeight="1">
      <c r="C724" s="46"/>
      <c r="D724" s="47"/>
    </row>
    <row r="725" ht="15.75" customHeight="1">
      <c r="C725" s="46"/>
      <c r="D725" s="47"/>
    </row>
    <row r="726" ht="15.75" customHeight="1">
      <c r="C726" s="46"/>
      <c r="D726" s="47"/>
    </row>
    <row r="727" ht="15.75" customHeight="1">
      <c r="C727" s="46"/>
      <c r="D727" s="47"/>
    </row>
    <row r="728" ht="15.75" customHeight="1">
      <c r="C728" s="46"/>
      <c r="D728" s="47"/>
    </row>
    <row r="729" ht="15.75" customHeight="1">
      <c r="C729" s="46"/>
      <c r="D729" s="47"/>
    </row>
    <row r="730" ht="15.75" customHeight="1">
      <c r="C730" s="46"/>
      <c r="D730" s="47"/>
    </row>
    <row r="731" ht="15.75" customHeight="1">
      <c r="C731" s="46"/>
      <c r="D731" s="47"/>
    </row>
    <row r="732" ht="15.75" customHeight="1">
      <c r="C732" s="46"/>
      <c r="D732" s="47"/>
    </row>
    <row r="733" ht="15.75" customHeight="1">
      <c r="C733" s="46"/>
      <c r="D733" s="47"/>
    </row>
    <row r="734" ht="15.75" customHeight="1">
      <c r="C734" s="46"/>
      <c r="D734" s="47"/>
    </row>
    <row r="735" ht="15.75" customHeight="1">
      <c r="C735" s="46"/>
      <c r="D735" s="47"/>
    </row>
    <row r="736" ht="15.75" customHeight="1">
      <c r="C736" s="46"/>
      <c r="D736" s="47"/>
    </row>
    <row r="737" ht="15.75" customHeight="1">
      <c r="C737" s="46"/>
      <c r="D737" s="47"/>
    </row>
    <row r="738" ht="15.75" customHeight="1">
      <c r="C738" s="46"/>
      <c r="D738" s="47"/>
    </row>
    <row r="739" ht="15.75" customHeight="1">
      <c r="C739" s="46"/>
      <c r="D739" s="47"/>
    </row>
    <row r="740" ht="15.75" customHeight="1">
      <c r="C740" s="46"/>
      <c r="D740" s="47"/>
    </row>
    <row r="741" ht="15.75" customHeight="1">
      <c r="C741" s="46"/>
      <c r="D741" s="47"/>
    </row>
    <row r="742" ht="15.75" customHeight="1">
      <c r="C742" s="46"/>
      <c r="D742" s="47"/>
    </row>
    <row r="743" ht="15.75" customHeight="1">
      <c r="C743" s="46"/>
      <c r="D743" s="47"/>
    </row>
    <row r="744" ht="15.75" customHeight="1">
      <c r="C744" s="46"/>
      <c r="D744" s="47"/>
    </row>
    <row r="745" ht="15.75" customHeight="1">
      <c r="C745" s="46"/>
      <c r="D745" s="47"/>
    </row>
    <row r="746" ht="15.75" customHeight="1">
      <c r="C746" s="46"/>
      <c r="D746" s="47"/>
    </row>
    <row r="747" ht="15.75" customHeight="1">
      <c r="C747" s="46"/>
      <c r="D747" s="47"/>
    </row>
    <row r="748" ht="15.75" customHeight="1">
      <c r="C748" s="46"/>
      <c r="D748" s="47"/>
    </row>
    <row r="749" ht="15.75" customHeight="1">
      <c r="C749" s="46"/>
      <c r="D749" s="47"/>
    </row>
    <row r="750" ht="15.75" customHeight="1">
      <c r="C750" s="46"/>
      <c r="D750" s="47"/>
    </row>
    <row r="751" ht="15.75" customHeight="1">
      <c r="C751" s="46"/>
      <c r="D751" s="47"/>
    </row>
    <row r="752" ht="15.75" customHeight="1">
      <c r="C752" s="46"/>
      <c r="D752" s="47"/>
    </row>
    <row r="753" ht="15.75" customHeight="1">
      <c r="C753" s="46"/>
      <c r="D753" s="47"/>
    </row>
    <row r="754" ht="15.75" customHeight="1">
      <c r="C754" s="46"/>
      <c r="D754" s="47"/>
    </row>
    <row r="755" ht="15.75" customHeight="1">
      <c r="C755" s="46"/>
      <c r="D755" s="47"/>
    </row>
    <row r="756" ht="15.75" customHeight="1">
      <c r="C756" s="46"/>
      <c r="D756" s="47"/>
    </row>
    <row r="757" ht="15.75" customHeight="1">
      <c r="C757" s="46"/>
      <c r="D757" s="47"/>
    </row>
    <row r="758" ht="15.75" customHeight="1">
      <c r="C758" s="46"/>
      <c r="D758" s="47"/>
    </row>
    <row r="759" ht="15.75" customHeight="1">
      <c r="C759" s="46"/>
      <c r="D759" s="47"/>
    </row>
    <row r="760" ht="15.75" customHeight="1">
      <c r="C760" s="46"/>
      <c r="D760" s="47"/>
    </row>
    <row r="761" ht="15.75" customHeight="1">
      <c r="C761" s="46"/>
      <c r="D761" s="47"/>
    </row>
    <row r="762" ht="15.75" customHeight="1">
      <c r="C762" s="46"/>
      <c r="D762" s="47"/>
    </row>
    <row r="763" ht="15.75" customHeight="1">
      <c r="C763" s="46"/>
      <c r="D763" s="47"/>
    </row>
    <row r="764" ht="15.75" customHeight="1">
      <c r="C764" s="46"/>
      <c r="D764" s="47"/>
    </row>
    <row r="765" ht="15.75" customHeight="1">
      <c r="C765" s="46"/>
      <c r="D765" s="47"/>
    </row>
    <row r="766" ht="15.75" customHeight="1">
      <c r="C766" s="46"/>
      <c r="D766" s="47"/>
    </row>
    <row r="767" ht="15.75" customHeight="1">
      <c r="C767" s="46"/>
      <c r="D767" s="47"/>
    </row>
    <row r="768" ht="15.75" customHeight="1">
      <c r="C768" s="46"/>
      <c r="D768" s="47"/>
    </row>
    <row r="769" ht="15.75" customHeight="1">
      <c r="C769" s="46"/>
      <c r="D769" s="47"/>
    </row>
    <row r="770" ht="15.75" customHeight="1">
      <c r="C770" s="46"/>
      <c r="D770" s="47"/>
    </row>
    <row r="771" ht="15.75" customHeight="1">
      <c r="C771" s="46"/>
      <c r="D771" s="47"/>
    </row>
    <row r="772" ht="15.75" customHeight="1">
      <c r="C772" s="46"/>
      <c r="D772" s="47"/>
    </row>
    <row r="773" ht="15.75" customHeight="1">
      <c r="C773" s="46"/>
      <c r="D773" s="47"/>
    </row>
    <row r="774" ht="15.75" customHeight="1">
      <c r="C774" s="46"/>
      <c r="D774" s="47"/>
    </row>
    <row r="775" ht="15.75" customHeight="1">
      <c r="C775" s="46"/>
      <c r="D775" s="47"/>
    </row>
    <row r="776" ht="15.75" customHeight="1">
      <c r="C776" s="46"/>
      <c r="D776" s="47"/>
    </row>
    <row r="777" ht="15.75" customHeight="1">
      <c r="C777" s="46"/>
      <c r="D777" s="47"/>
    </row>
    <row r="778" ht="15.75" customHeight="1">
      <c r="C778" s="46"/>
      <c r="D778" s="47"/>
    </row>
    <row r="779" ht="15.75" customHeight="1">
      <c r="C779" s="46"/>
      <c r="D779" s="47"/>
    </row>
    <row r="780" ht="15.75" customHeight="1">
      <c r="C780" s="46"/>
      <c r="D780" s="47"/>
    </row>
    <row r="781" ht="15.75" customHeight="1">
      <c r="C781" s="46"/>
      <c r="D781" s="47"/>
    </row>
    <row r="782" ht="15.75" customHeight="1">
      <c r="C782" s="46"/>
      <c r="D782" s="47"/>
    </row>
    <row r="783" ht="15.75" customHeight="1">
      <c r="C783" s="46"/>
      <c r="D783" s="47"/>
    </row>
    <row r="784" ht="15.75" customHeight="1">
      <c r="C784" s="46"/>
      <c r="D784" s="47"/>
    </row>
    <row r="785" ht="15.75" customHeight="1">
      <c r="C785" s="46"/>
      <c r="D785" s="47"/>
    </row>
    <row r="786" ht="15.75" customHeight="1">
      <c r="C786" s="46"/>
      <c r="D786" s="47"/>
    </row>
    <row r="787" ht="15.75" customHeight="1">
      <c r="C787" s="46"/>
      <c r="D787" s="47"/>
    </row>
    <row r="788" ht="15.75" customHeight="1">
      <c r="C788" s="46"/>
      <c r="D788" s="47"/>
    </row>
    <row r="789" ht="15.75" customHeight="1">
      <c r="C789" s="46"/>
      <c r="D789" s="47"/>
    </row>
    <row r="790" ht="15.75" customHeight="1">
      <c r="C790" s="46"/>
      <c r="D790" s="47"/>
    </row>
    <row r="791" ht="15.75" customHeight="1">
      <c r="C791" s="46"/>
      <c r="D791" s="47"/>
    </row>
    <row r="792" ht="15.75" customHeight="1">
      <c r="C792" s="46"/>
      <c r="D792" s="47"/>
    </row>
    <row r="793" ht="15.75" customHeight="1">
      <c r="C793" s="46"/>
      <c r="D793" s="47"/>
    </row>
    <row r="794" ht="15.75" customHeight="1">
      <c r="C794" s="46"/>
      <c r="D794" s="47"/>
    </row>
    <row r="795" ht="15.75" customHeight="1">
      <c r="C795" s="46"/>
      <c r="D795" s="47"/>
    </row>
    <row r="796" ht="15.75" customHeight="1">
      <c r="C796" s="46"/>
      <c r="D796" s="47"/>
    </row>
    <row r="797" ht="15.75" customHeight="1">
      <c r="C797" s="46"/>
      <c r="D797" s="47"/>
    </row>
    <row r="798" ht="15.75" customHeight="1">
      <c r="C798" s="46"/>
      <c r="D798" s="47"/>
    </row>
    <row r="799" ht="15.75" customHeight="1">
      <c r="C799" s="46"/>
      <c r="D799" s="47"/>
    </row>
    <row r="800" ht="15.75" customHeight="1">
      <c r="C800" s="46"/>
      <c r="D800" s="47"/>
    </row>
    <row r="801" ht="15.75" customHeight="1">
      <c r="C801" s="46"/>
      <c r="D801" s="47"/>
    </row>
    <row r="802" ht="15.75" customHeight="1">
      <c r="C802" s="46"/>
      <c r="D802" s="47"/>
    </row>
    <row r="803" ht="15.75" customHeight="1">
      <c r="C803" s="46"/>
      <c r="D803" s="47"/>
    </row>
    <row r="804" ht="15.75" customHeight="1">
      <c r="C804" s="46"/>
      <c r="D804" s="47"/>
    </row>
    <row r="805" ht="15.75" customHeight="1">
      <c r="C805" s="46"/>
      <c r="D805" s="47"/>
    </row>
    <row r="806" ht="15.75" customHeight="1">
      <c r="C806" s="46"/>
      <c r="D806" s="47"/>
    </row>
    <row r="807" ht="15.75" customHeight="1">
      <c r="C807" s="46"/>
      <c r="D807" s="47"/>
    </row>
    <row r="808" ht="15.75" customHeight="1">
      <c r="C808" s="46"/>
      <c r="D808" s="47"/>
    </row>
    <row r="809" ht="15.75" customHeight="1">
      <c r="C809" s="46"/>
      <c r="D809" s="47"/>
    </row>
    <row r="810" ht="15.75" customHeight="1">
      <c r="C810" s="46"/>
      <c r="D810" s="47"/>
    </row>
    <row r="811" ht="15.75" customHeight="1">
      <c r="C811" s="46"/>
      <c r="D811" s="47"/>
    </row>
    <row r="812" ht="15.75" customHeight="1">
      <c r="C812" s="46"/>
      <c r="D812" s="47"/>
    </row>
    <row r="813" ht="15.75" customHeight="1">
      <c r="C813" s="46"/>
      <c r="D813" s="47"/>
    </row>
    <row r="814" ht="15.75" customHeight="1">
      <c r="C814" s="46"/>
      <c r="D814" s="47"/>
    </row>
    <row r="815" ht="15.75" customHeight="1">
      <c r="C815" s="46"/>
      <c r="D815" s="47"/>
    </row>
    <row r="816" ht="15.75" customHeight="1">
      <c r="C816" s="46"/>
      <c r="D816" s="47"/>
    </row>
    <row r="817" ht="15.75" customHeight="1">
      <c r="C817" s="46"/>
      <c r="D817" s="47"/>
    </row>
    <row r="818" ht="15.75" customHeight="1">
      <c r="C818" s="46"/>
      <c r="D818" s="47"/>
    </row>
    <row r="819" ht="15.75" customHeight="1">
      <c r="C819" s="46"/>
      <c r="D819" s="47"/>
    </row>
    <row r="820" ht="15.75" customHeight="1">
      <c r="C820" s="46"/>
      <c r="D820" s="47"/>
    </row>
    <row r="821" ht="15.75" customHeight="1">
      <c r="C821" s="46"/>
      <c r="D821" s="47"/>
    </row>
    <row r="822" ht="15.75" customHeight="1">
      <c r="C822" s="46"/>
      <c r="D822" s="47"/>
    </row>
    <row r="823" ht="15.75" customHeight="1">
      <c r="C823" s="46"/>
      <c r="D823" s="47"/>
    </row>
    <row r="824" ht="15.75" customHeight="1">
      <c r="C824" s="46"/>
      <c r="D824" s="47"/>
    </row>
    <row r="825" ht="15.75" customHeight="1">
      <c r="C825" s="46"/>
      <c r="D825" s="47"/>
    </row>
    <row r="826" ht="15.75" customHeight="1">
      <c r="C826" s="46"/>
      <c r="D826" s="47"/>
    </row>
    <row r="827" ht="15.75" customHeight="1">
      <c r="C827" s="46"/>
      <c r="D827" s="47"/>
    </row>
    <row r="828" ht="15.75" customHeight="1">
      <c r="C828" s="46"/>
      <c r="D828" s="47"/>
    </row>
    <row r="829" ht="15.75" customHeight="1">
      <c r="C829" s="46"/>
      <c r="D829" s="47"/>
    </row>
    <row r="830" ht="15.75" customHeight="1">
      <c r="C830" s="46"/>
      <c r="D830" s="47"/>
    </row>
    <row r="831" ht="15.75" customHeight="1">
      <c r="C831" s="46"/>
      <c r="D831" s="47"/>
    </row>
    <row r="832" ht="15.75" customHeight="1">
      <c r="C832" s="46"/>
      <c r="D832" s="47"/>
    </row>
    <row r="833" ht="15.75" customHeight="1">
      <c r="C833" s="46"/>
      <c r="D833" s="47"/>
    </row>
    <row r="834" ht="15.75" customHeight="1">
      <c r="C834" s="46"/>
      <c r="D834" s="47"/>
    </row>
    <row r="835" ht="15.75" customHeight="1">
      <c r="C835" s="46"/>
      <c r="D835" s="47"/>
    </row>
    <row r="836" ht="15.75" customHeight="1">
      <c r="C836" s="46"/>
      <c r="D836" s="47"/>
    </row>
    <row r="837" ht="15.75" customHeight="1">
      <c r="C837" s="46"/>
      <c r="D837" s="47"/>
    </row>
    <row r="838" ht="15.75" customHeight="1">
      <c r="C838" s="46"/>
      <c r="D838" s="47"/>
    </row>
    <row r="839" ht="15.75" customHeight="1">
      <c r="C839" s="46"/>
      <c r="D839" s="47"/>
    </row>
    <row r="840" ht="15.75" customHeight="1">
      <c r="C840" s="46"/>
      <c r="D840" s="47"/>
    </row>
    <row r="841" ht="15.75" customHeight="1">
      <c r="C841" s="46"/>
      <c r="D841" s="47"/>
    </row>
    <row r="842" ht="15.75" customHeight="1">
      <c r="C842" s="46"/>
      <c r="D842" s="47"/>
    </row>
    <row r="843" ht="15.75" customHeight="1">
      <c r="C843" s="46"/>
      <c r="D843" s="47"/>
    </row>
    <row r="844" ht="15.75" customHeight="1">
      <c r="C844" s="46"/>
      <c r="D844" s="47"/>
    </row>
    <row r="845" ht="15.75" customHeight="1">
      <c r="C845" s="46"/>
      <c r="D845" s="47"/>
    </row>
    <row r="846" ht="15.75" customHeight="1">
      <c r="C846" s="46"/>
      <c r="D846" s="47"/>
    </row>
    <row r="847" ht="15.75" customHeight="1">
      <c r="C847" s="46"/>
      <c r="D847" s="47"/>
    </row>
    <row r="848" ht="15.75" customHeight="1">
      <c r="C848" s="46"/>
      <c r="D848" s="47"/>
    </row>
    <row r="849" ht="15.75" customHeight="1">
      <c r="C849" s="46"/>
      <c r="D849" s="47"/>
    </row>
    <row r="850" ht="15.75" customHeight="1">
      <c r="C850" s="46"/>
      <c r="D850" s="47"/>
    </row>
    <row r="851" ht="15.75" customHeight="1">
      <c r="C851" s="46"/>
      <c r="D851" s="47"/>
    </row>
    <row r="852" ht="15.75" customHeight="1">
      <c r="C852" s="46"/>
      <c r="D852" s="47"/>
    </row>
    <row r="853" ht="15.75" customHeight="1">
      <c r="C853" s="46"/>
      <c r="D853" s="47"/>
    </row>
    <row r="854" ht="15.75" customHeight="1">
      <c r="C854" s="46"/>
      <c r="D854" s="47"/>
    </row>
    <row r="855" ht="15.75" customHeight="1">
      <c r="C855" s="46"/>
      <c r="D855" s="47"/>
    </row>
    <row r="856" ht="15.75" customHeight="1">
      <c r="C856" s="46"/>
      <c r="D856" s="47"/>
    </row>
    <row r="857" ht="15.75" customHeight="1">
      <c r="C857" s="46"/>
      <c r="D857" s="47"/>
    </row>
    <row r="858" ht="15.75" customHeight="1">
      <c r="C858" s="46"/>
      <c r="D858" s="47"/>
    </row>
    <row r="859" ht="15.75" customHeight="1">
      <c r="C859" s="46"/>
      <c r="D859" s="47"/>
    </row>
    <row r="860" ht="15.75" customHeight="1">
      <c r="C860" s="46"/>
      <c r="D860" s="47"/>
    </row>
    <row r="861" ht="15.75" customHeight="1">
      <c r="C861" s="46"/>
      <c r="D861" s="47"/>
    </row>
    <row r="862" ht="15.75" customHeight="1">
      <c r="C862" s="46"/>
      <c r="D862" s="47"/>
    </row>
    <row r="863" ht="15.75" customHeight="1">
      <c r="C863" s="46"/>
      <c r="D863" s="47"/>
    </row>
    <row r="864" ht="15.75" customHeight="1">
      <c r="C864" s="46"/>
      <c r="D864" s="47"/>
    </row>
    <row r="865" ht="15.75" customHeight="1">
      <c r="C865" s="46"/>
      <c r="D865" s="47"/>
    </row>
    <row r="866" ht="15.75" customHeight="1">
      <c r="C866" s="46"/>
      <c r="D866" s="47"/>
    </row>
    <row r="867" ht="15.75" customHeight="1">
      <c r="C867" s="46"/>
      <c r="D867" s="47"/>
    </row>
    <row r="868" ht="15.75" customHeight="1">
      <c r="C868" s="46"/>
      <c r="D868" s="47"/>
    </row>
    <row r="869" ht="15.75" customHeight="1">
      <c r="C869" s="46"/>
      <c r="D869" s="47"/>
    </row>
    <row r="870" ht="15.75" customHeight="1">
      <c r="C870" s="46"/>
      <c r="D870" s="47"/>
    </row>
    <row r="871" ht="15.75" customHeight="1">
      <c r="C871" s="46"/>
      <c r="D871" s="47"/>
    </row>
    <row r="872" ht="15.75" customHeight="1">
      <c r="C872" s="46"/>
      <c r="D872" s="47"/>
    </row>
    <row r="873" ht="15.75" customHeight="1">
      <c r="C873" s="46"/>
      <c r="D873" s="47"/>
    </row>
    <row r="874" ht="15.75" customHeight="1">
      <c r="C874" s="46"/>
      <c r="D874" s="47"/>
    </row>
    <row r="875" ht="15.75" customHeight="1">
      <c r="C875" s="46"/>
      <c r="D875" s="47"/>
    </row>
    <row r="876" ht="15.75" customHeight="1">
      <c r="C876" s="46"/>
      <c r="D876" s="47"/>
    </row>
    <row r="877" ht="15.75" customHeight="1">
      <c r="C877" s="46"/>
      <c r="D877" s="47"/>
    </row>
    <row r="878" ht="15.75" customHeight="1">
      <c r="C878" s="46"/>
      <c r="D878" s="47"/>
    </row>
    <row r="879" ht="15.75" customHeight="1">
      <c r="C879" s="46"/>
      <c r="D879" s="47"/>
    </row>
    <row r="880" ht="15.75" customHeight="1">
      <c r="C880" s="46"/>
      <c r="D880" s="47"/>
    </row>
    <row r="881" ht="15.75" customHeight="1">
      <c r="C881" s="46"/>
      <c r="D881" s="47"/>
    </row>
    <row r="882" ht="15.75" customHeight="1">
      <c r="C882" s="46"/>
      <c r="D882" s="47"/>
    </row>
    <row r="883" ht="15.75" customHeight="1">
      <c r="C883" s="46"/>
      <c r="D883" s="47"/>
    </row>
    <row r="884" ht="15.75" customHeight="1">
      <c r="C884" s="46"/>
      <c r="D884" s="47"/>
    </row>
    <row r="885" ht="15.75" customHeight="1">
      <c r="C885" s="46"/>
      <c r="D885" s="47"/>
    </row>
    <row r="886" ht="15.75" customHeight="1">
      <c r="C886" s="46"/>
      <c r="D886" s="47"/>
    </row>
    <row r="887" ht="15.75" customHeight="1">
      <c r="C887" s="46"/>
      <c r="D887" s="47"/>
    </row>
    <row r="888" ht="15.75" customHeight="1">
      <c r="C888" s="46"/>
      <c r="D888" s="47"/>
    </row>
    <row r="889" ht="15.75" customHeight="1">
      <c r="C889" s="46"/>
      <c r="D889" s="47"/>
    </row>
    <row r="890" ht="15.75" customHeight="1">
      <c r="C890" s="46"/>
      <c r="D890" s="47"/>
    </row>
    <row r="891" ht="15.75" customHeight="1">
      <c r="C891" s="46"/>
      <c r="D891" s="47"/>
    </row>
    <row r="892" ht="15.75" customHeight="1">
      <c r="C892" s="46"/>
      <c r="D892" s="47"/>
    </row>
    <row r="893" ht="15.75" customHeight="1">
      <c r="C893" s="46"/>
      <c r="D893" s="47"/>
    </row>
    <row r="894" ht="15.75" customHeight="1">
      <c r="C894" s="46"/>
      <c r="D894" s="47"/>
    </row>
    <row r="895" ht="15.75" customHeight="1">
      <c r="C895" s="46"/>
      <c r="D895" s="47"/>
    </row>
    <row r="896" ht="15.75" customHeight="1">
      <c r="C896" s="46"/>
      <c r="D896" s="47"/>
    </row>
    <row r="897" ht="15.75" customHeight="1">
      <c r="C897" s="46"/>
      <c r="D897" s="47"/>
    </row>
    <row r="898" ht="15.75" customHeight="1">
      <c r="C898" s="46"/>
      <c r="D898" s="47"/>
    </row>
    <row r="899" ht="15.75" customHeight="1">
      <c r="C899" s="46"/>
      <c r="D899" s="47"/>
    </row>
    <row r="900" ht="15.75" customHeight="1">
      <c r="C900" s="46"/>
      <c r="D900" s="47"/>
    </row>
    <row r="901" ht="15.75" customHeight="1">
      <c r="C901" s="46"/>
      <c r="D901" s="47"/>
    </row>
    <row r="902" ht="15.75" customHeight="1">
      <c r="C902" s="46"/>
      <c r="D902" s="47"/>
    </row>
    <row r="903" ht="15.75" customHeight="1">
      <c r="C903" s="46"/>
      <c r="D903" s="47"/>
    </row>
    <row r="904" ht="15.75" customHeight="1">
      <c r="C904" s="46"/>
      <c r="D904" s="47"/>
    </row>
    <row r="905" ht="15.75" customHeight="1">
      <c r="C905" s="46"/>
      <c r="D905" s="47"/>
    </row>
    <row r="906" ht="15.75" customHeight="1">
      <c r="C906" s="46"/>
      <c r="D906" s="47"/>
    </row>
    <row r="907" ht="15.75" customHeight="1">
      <c r="C907" s="46"/>
      <c r="D907" s="47"/>
    </row>
    <row r="908" ht="15.75" customHeight="1">
      <c r="C908" s="46"/>
      <c r="D908" s="47"/>
    </row>
    <row r="909" ht="15.75" customHeight="1">
      <c r="C909" s="46"/>
      <c r="D909" s="47"/>
    </row>
    <row r="910" ht="15.75" customHeight="1">
      <c r="C910" s="46"/>
      <c r="D910" s="47"/>
    </row>
    <row r="911" ht="15.75" customHeight="1">
      <c r="C911" s="46"/>
      <c r="D911" s="47"/>
    </row>
    <row r="912" ht="15.75" customHeight="1">
      <c r="C912" s="46"/>
      <c r="D912" s="47"/>
    </row>
    <row r="913" ht="15.75" customHeight="1">
      <c r="C913" s="46"/>
      <c r="D913" s="47"/>
    </row>
    <row r="914" ht="15.75" customHeight="1">
      <c r="C914" s="46"/>
      <c r="D914" s="47"/>
    </row>
    <row r="915" ht="15.75" customHeight="1">
      <c r="C915" s="46"/>
      <c r="D915" s="47"/>
    </row>
    <row r="916" ht="15.75" customHeight="1">
      <c r="C916" s="46"/>
      <c r="D916" s="47"/>
    </row>
    <row r="917" ht="15.75" customHeight="1">
      <c r="C917" s="46"/>
      <c r="D917" s="47"/>
    </row>
    <row r="918" ht="15.75" customHeight="1">
      <c r="C918" s="46"/>
      <c r="D918" s="47"/>
    </row>
    <row r="919" ht="15.75" customHeight="1">
      <c r="C919" s="46"/>
      <c r="D919" s="47"/>
    </row>
    <row r="920" ht="15.75" customHeight="1">
      <c r="C920" s="46"/>
      <c r="D920" s="47"/>
    </row>
    <row r="921" ht="15.75" customHeight="1">
      <c r="C921" s="46"/>
      <c r="D921" s="47"/>
    </row>
    <row r="922" ht="15.75" customHeight="1">
      <c r="C922" s="46"/>
      <c r="D922" s="47"/>
    </row>
    <row r="923" ht="15.75" customHeight="1">
      <c r="C923" s="46"/>
      <c r="D923" s="47"/>
    </row>
    <row r="924" ht="15.75" customHeight="1">
      <c r="C924" s="46"/>
      <c r="D924" s="47"/>
    </row>
    <row r="925" ht="15.75" customHeight="1">
      <c r="C925" s="46"/>
      <c r="D925" s="47"/>
    </row>
    <row r="926" ht="15.75" customHeight="1">
      <c r="C926" s="46"/>
      <c r="D926" s="47"/>
    </row>
    <row r="927" ht="15.75" customHeight="1">
      <c r="C927" s="46"/>
      <c r="D927" s="47"/>
    </row>
    <row r="928" ht="15.75" customHeight="1">
      <c r="C928" s="46"/>
      <c r="D928" s="47"/>
    </row>
    <row r="929" ht="15.75" customHeight="1">
      <c r="C929" s="46"/>
      <c r="D929" s="47"/>
    </row>
    <row r="930" ht="15.75" customHeight="1">
      <c r="C930" s="46"/>
      <c r="D930" s="47"/>
    </row>
    <row r="931" ht="15.75" customHeight="1">
      <c r="C931" s="46"/>
      <c r="D931" s="47"/>
    </row>
    <row r="932" ht="15.75" customHeight="1">
      <c r="C932" s="46"/>
      <c r="D932" s="47"/>
    </row>
    <row r="933" ht="15.75" customHeight="1">
      <c r="C933" s="46"/>
      <c r="D933" s="47"/>
    </row>
    <row r="934" ht="15.75" customHeight="1">
      <c r="C934" s="46"/>
      <c r="D934" s="47"/>
    </row>
    <row r="935" ht="15.75" customHeight="1">
      <c r="C935" s="46"/>
      <c r="D935" s="47"/>
    </row>
    <row r="936" ht="15.75" customHeight="1">
      <c r="C936" s="46"/>
      <c r="D936" s="47"/>
    </row>
    <row r="937" ht="15.75" customHeight="1">
      <c r="C937" s="46"/>
      <c r="D937" s="47"/>
    </row>
    <row r="938" ht="15.75" customHeight="1">
      <c r="C938" s="46"/>
      <c r="D938" s="47"/>
    </row>
    <row r="939" ht="15.75" customHeight="1">
      <c r="C939" s="46"/>
      <c r="D939" s="47"/>
    </row>
    <row r="940" ht="15.75" customHeight="1">
      <c r="C940" s="46"/>
      <c r="D940" s="47"/>
    </row>
    <row r="941" ht="15.75" customHeight="1">
      <c r="C941" s="46"/>
      <c r="D941" s="47"/>
    </row>
    <row r="942" ht="15.75" customHeight="1">
      <c r="C942" s="46"/>
      <c r="D942" s="47"/>
    </row>
    <row r="943" ht="15.75" customHeight="1">
      <c r="C943" s="46"/>
      <c r="D943" s="47"/>
    </row>
    <row r="944" ht="15.75" customHeight="1">
      <c r="C944" s="46"/>
      <c r="D944" s="47"/>
    </row>
    <row r="945" ht="15.75" customHeight="1">
      <c r="C945" s="46"/>
      <c r="D945" s="47"/>
    </row>
    <row r="946" ht="15.75" customHeight="1">
      <c r="C946" s="46"/>
      <c r="D946" s="47"/>
    </row>
    <row r="947" ht="15.75" customHeight="1">
      <c r="C947" s="46"/>
      <c r="D947" s="47"/>
    </row>
    <row r="948" ht="15.75" customHeight="1">
      <c r="C948" s="46"/>
      <c r="D948" s="47"/>
    </row>
    <row r="949" ht="15.75" customHeight="1">
      <c r="C949" s="46"/>
      <c r="D949" s="47"/>
    </row>
    <row r="950" ht="15.75" customHeight="1">
      <c r="C950" s="46"/>
      <c r="D950" s="47"/>
    </row>
    <row r="951" ht="15.75" customHeight="1">
      <c r="C951" s="46"/>
      <c r="D951" s="47"/>
    </row>
    <row r="952" ht="15.75" customHeight="1">
      <c r="C952" s="46"/>
      <c r="D952" s="47"/>
    </row>
    <row r="953" ht="15.75" customHeight="1">
      <c r="C953" s="46"/>
      <c r="D953" s="47"/>
    </row>
    <row r="954" ht="15.75" customHeight="1">
      <c r="C954" s="46"/>
      <c r="D954" s="47"/>
    </row>
    <row r="955" ht="15.75" customHeight="1">
      <c r="C955" s="46"/>
      <c r="D955" s="47"/>
    </row>
    <row r="956" ht="15.75" customHeight="1">
      <c r="C956" s="46"/>
      <c r="D956" s="47"/>
    </row>
    <row r="957" ht="15.75" customHeight="1">
      <c r="C957" s="46"/>
      <c r="D957" s="47"/>
    </row>
    <row r="958" ht="15.75" customHeight="1">
      <c r="C958" s="46"/>
      <c r="D958" s="47"/>
    </row>
    <row r="959" ht="15.75" customHeight="1">
      <c r="C959" s="46"/>
      <c r="D959" s="47"/>
    </row>
    <row r="960" ht="15.75" customHeight="1">
      <c r="C960" s="46"/>
      <c r="D960" s="47"/>
    </row>
    <row r="961" ht="15.75" customHeight="1">
      <c r="C961" s="46"/>
      <c r="D961" s="47"/>
    </row>
    <row r="962" ht="15.75" customHeight="1">
      <c r="C962" s="46"/>
      <c r="D962" s="47"/>
    </row>
    <row r="963" ht="15.75" customHeight="1">
      <c r="C963" s="46"/>
      <c r="D963" s="47"/>
    </row>
    <row r="964" ht="15.75" customHeight="1">
      <c r="C964" s="46"/>
      <c r="D964" s="47"/>
    </row>
    <row r="965" ht="15.75" customHeight="1">
      <c r="C965" s="46"/>
      <c r="D965" s="47"/>
    </row>
    <row r="966" ht="15.75" customHeight="1">
      <c r="C966" s="46"/>
      <c r="D966" s="47"/>
    </row>
    <row r="967" ht="15.75" customHeight="1">
      <c r="C967" s="46"/>
      <c r="D967" s="47"/>
    </row>
    <row r="968" ht="15.75" customHeight="1">
      <c r="C968" s="46"/>
      <c r="D968" s="47"/>
    </row>
    <row r="969" ht="15.75" customHeight="1">
      <c r="C969" s="46"/>
      <c r="D969" s="47"/>
    </row>
    <row r="970" ht="15.75" customHeight="1">
      <c r="C970" s="46"/>
      <c r="D970" s="47"/>
    </row>
    <row r="971" ht="15.75" customHeight="1">
      <c r="C971" s="46"/>
      <c r="D971" s="47"/>
    </row>
    <row r="972" ht="15.75" customHeight="1">
      <c r="C972" s="46"/>
      <c r="D972" s="47"/>
    </row>
    <row r="973" ht="15.75" customHeight="1">
      <c r="C973" s="46"/>
      <c r="D973" s="47"/>
    </row>
    <row r="974" ht="15.75" customHeight="1">
      <c r="C974" s="46"/>
      <c r="D974" s="47"/>
    </row>
    <row r="975" ht="15.75" customHeight="1">
      <c r="C975" s="46"/>
      <c r="D975" s="47"/>
    </row>
    <row r="976" ht="15.75" customHeight="1">
      <c r="C976" s="46"/>
      <c r="D976" s="47"/>
    </row>
    <row r="977" ht="15.75" customHeight="1">
      <c r="C977" s="46"/>
      <c r="D977" s="47"/>
    </row>
    <row r="978" ht="15.75" customHeight="1">
      <c r="C978" s="46"/>
      <c r="D978" s="47"/>
    </row>
    <row r="979" ht="15.75" customHeight="1">
      <c r="C979" s="46"/>
      <c r="D979" s="47"/>
    </row>
    <row r="980" ht="15.75" customHeight="1">
      <c r="C980" s="46"/>
      <c r="D980" s="47"/>
    </row>
    <row r="981" ht="15.75" customHeight="1">
      <c r="C981" s="46"/>
      <c r="D981" s="47"/>
    </row>
    <row r="982" ht="15.75" customHeight="1">
      <c r="C982" s="46"/>
      <c r="D982" s="47"/>
    </row>
    <row r="983" ht="15.75" customHeight="1">
      <c r="C983" s="46"/>
      <c r="D983" s="47"/>
    </row>
    <row r="984" ht="15.75" customHeight="1">
      <c r="C984" s="46"/>
      <c r="D984" s="47"/>
    </row>
    <row r="985" ht="15.75" customHeight="1">
      <c r="C985" s="46"/>
      <c r="D985" s="47"/>
    </row>
    <row r="986" ht="15.75" customHeight="1">
      <c r="C986" s="46"/>
      <c r="D986" s="47"/>
    </row>
    <row r="987" ht="15.75" customHeight="1">
      <c r="C987" s="46"/>
      <c r="D987" s="47"/>
    </row>
    <row r="988" ht="15.75" customHeight="1">
      <c r="C988" s="46"/>
      <c r="D988" s="47"/>
    </row>
    <row r="989" ht="15.75" customHeight="1">
      <c r="C989" s="46"/>
      <c r="D989" s="47"/>
    </row>
    <row r="990" ht="15.75" customHeight="1">
      <c r="C990" s="46"/>
      <c r="D990" s="47"/>
    </row>
    <row r="991" ht="15.75" customHeight="1">
      <c r="C991" s="46"/>
      <c r="D991" s="47"/>
    </row>
    <row r="992" ht="15.75" customHeight="1">
      <c r="C992" s="46"/>
      <c r="D992" s="47"/>
    </row>
    <row r="993" ht="15.75" customHeight="1">
      <c r="C993" s="46"/>
      <c r="D993" s="47"/>
    </row>
    <row r="994" ht="15.75" customHeight="1">
      <c r="C994" s="46"/>
      <c r="D994" s="47"/>
    </row>
    <row r="995" ht="15.75" customHeight="1">
      <c r="C995" s="46"/>
      <c r="D995" s="47"/>
    </row>
    <row r="996" ht="15.75" customHeight="1">
      <c r="C996" s="46"/>
      <c r="D996" s="47"/>
    </row>
    <row r="997" ht="15.75" customHeight="1">
      <c r="C997" s="46"/>
      <c r="D997" s="47"/>
    </row>
    <row r="998" ht="15.75" customHeight="1">
      <c r="C998" s="46"/>
      <c r="D998" s="47"/>
    </row>
    <row r="999" ht="15.75" customHeight="1">
      <c r="C999" s="46"/>
      <c r="D999" s="47"/>
    </row>
    <row r="1000" ht="15.75" customHeight="1">
      <c r="C1000" s="46"/>
      <c r="D1000" s="47"/>
    </row>
  </sheetData>
  <mergeCells count="4">
    <mergeCell ref="A1:J3"/>
    <mergeCell ref="A5:J5"/>
    <mergeCell ref="A6:J6"/>
    <mergeCell ref="A52:J52"/>
  </mergeCells>
  <printOptions/>
  <pageMargins bottom="0.787401575" footer="0.0" header="0.0" left="0.511811024" right="0.511811024" top="0.787401575"/>
  <pageSetup paperSize="9" orientation="portrait"/>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9.0"/>
    <col customWidth="1" min="2" max="2" width="35.43"/>
    <col customWidth="1" min="3" max="3" width="8.14"/>
    <col customWidth="1" min="4" max="4" width="82.29"/>
    <col customWidth="1" min="5" max="5" width="97.86"/>
    <col customWidth="1" min="6" max="6" width="14.0"/>
    <col customWidth="1" min="7" max="7" width="7.43"/>
    <col customWidth="1" min="8" max="26" width="8.71"/>
  </cols>
  <sheetData>
    <row r="1">
      <c r="A1" s="50" t="s">
        <v>18</v>
      </c>
      <c r="B1" s="51" t="s">
        <v>19</v>
      </c>
      <c r="C1" s="51" t="s">
        <v>20</v>
      </c>
      <c r="D1" s="51" t="s">
        <v>21</v>
      </c>
      <c r="E1" s="52" t="s">
        <v>22</v>
      </c>
      <c r="F1" s="53" t="s">
        <v>23</v>
      </c>
      <c r="G1" s="54" t="s">
        <v>24</v>
      </c>
    </row>
    <row r="2">
      <c r="A2" s="50">
        <f t="shared" ref="A2:A208" si="1">C2</f>
        <v>81000049</v>
      </c>
      <c r="B2" s="55" t="s">
        <v>25</v>
      </c>
      <c r="C2" s="56">
        <v>8.1000049E7</v>
      </c>
      <c r="D2" s="57" t="s">
        <v>26</v>
      </c>
      <c r="E2" s="58" t="s">
        <v>27</v>
      </c>
      <c r="F2" s="59" t="s">
        <v>28</v>
      </c>
      <c r="G2" s="60">
        <v>34.0</v>
      </c>
    </row>
    <row r="3">
      <c r="A3" s="50">
        <f t="shared" si="1"/>
        <v>81000057</v>
      </c>
      <c r="B3" s="61" t="s">
        <v>25</v>
      </c>
      <c r="C3" s="62">
        <v>8.1000057E7</v>
      </c>
      <c r="D3" s="57" t="s">
        <v>29</v>
      </c>
      <c r="E3" s="63" t="s">
        <v>27</v>
      </c>
      <c r="F3" s="59" t="s">
        <v>28</v>
      </c>
      <c r="G3" s="60">
        <v>34.0</v>
      </c>
    </row>
    <row r="4">
      <c r="A4" s="50">
        <f t="shared" si="1"/>
        <v>85100048</v>
      </c>
      <c r="B4" s="61" t="s">
        <v>25</v>
      </c>
      <c r="C4" s="62">
        <v>8.5100048E7</v>
      </c>
      <c r="D4" s="57" t="s">
        <v>30</v>
      </c>
      <c r="E4" s="63" t="s">
        <v>31</v>
      </c>
      <c r="F4" s="59" t="s">
        <v>32</v>
      </c>
      <c r="G4" s="60">
        <v>8.0</v>
      </c>
    </row>
    <row r="5">
      <c r="A5" s="50">
        <f t="shared" si="1"/>
        <v>82000468</v>
      </c>
      <c r="B5" s="61" t="s">
        <v>25</v>
      </c>
      <c r="C5" s="62">
        <v>8.2000468E7</v>
      </c>
      <c r="D5" s="57" t="s">
        <v>33</v>
      </c>
      <c r="E5" s="63" t="s">
        <v>34</v>
      </c>
      <c r="F5" s="59" t="s">
        <v>32</v>
      </c>
      <c r="G5" s="60">
        <v>8.0</v>
      </c>
    </row>
    <row r="6">
      <c r="A6" s="50">
        <f t="shared" si="1"/>
        <v>82000484</v>
      </c>
      <c r="B6" s="61" t="s">
        <v>25</v>
      </c>
      <c r="C6" s="62">
        <v>8.2000484E7</v>
      </c>
      <c r="D6" s="57" t="s">
        <v>35</v>
      </c>
      <c r="E6" s="63" t="s">
        <v>34</v>
      </c>
      <c r="F6" s="59" t="s">
        <v>32</v>
      </c>
      <c r="G6" s="60">
        <v>8.0</v>
      </c>
    </row>
    <row r="7">
      <c r="A7" s="50">
        <f t="shared" si="1"/>
        <v>85100056</v>
      </c>
      <c r="B7" s="61" t="s">
        <v>25</v>
      </c>
      <c r="C7" s="62">
        <v>8.5100056E7</v>
      </c>
      <c r="D7" s="57" t="s">
        <v>36</v>
      </c>
      <c r="E7" s="63" t="s">
        <v>37</v>
      </c>
      <c r="F7" s="59" t="s">
        <v>32</v>
      </c>
      <c r="G7" s="60">
        <v>8.0</v>
      </c>
    </row>
    <row r="8">
      <c r="A8" s="50">
        <f t="shared" si="1"/>
        <v>85300020</v>
      </c>
      <c r="B8" s="61" t="s">
        <v>25</v>
      </c>
      <c r="C8" s="62">
        <v>8.530002E7</v>
      </c>
      <c r="D8" s="57" t="s">
        <v>38</v>
      </c>
      <c r="E8" s="63" t="s">
        <v>39</v>
      </c>
      <c r="F8" s="59" t="s">
        <v>32</v>
      </c>
      <c r="G8" s="60">
        <v>8.0</v>
      </c>
    </row>
    <row r="9">
      <c r="A9" s="50">
        <f t="shared" si="1"/>
        <v>85000787</v>
      </c>
      <c r="B9" s="61" t="s">
        <v>25</v>
      </c>
      <c r="C9" s="62">
        <v>8.5000787E7</v>
      </c>
      <c r="D9" s="57" t="s">
        <v>40</v>
      </c>
      <c r="E9" s="63" t="s">
        <v>31</v>
      </c>
      <c r="F9" s="59" t="s">
        <v>32</v>
      </c>
      <c r="G9" s="60">
        <v>8.0</v>
      </c>
    </row>
    <row r="10">
      <c r="A10" s="50">
        <f t="shared" si="1"/>
        <v>82001022</v>
      </c>
      <c r="B10" s="61" t="s">
        <v>25</v>
      </c>
      <c r="C10" s="62">
        <v>8.2001022E7</v>
      </c>
      <c r="D10" s="57" t="s">
        <v>41</v>
      </c>
      <c r="E10" s="63" t="s">
        <v>34</v>
      </c>
      <c r="F10" s="59" t="s">
        <v>32</v>
      </c>
      <c r="G10" s="60">
        <v>8.0</v>
      </c>
    </row>
    <row r="11">
      <c r="A11" s="50">
        <f t="shared" si="1"/>
        <v>82001030</v>
      </c>
      <c r="B11" s="61" t="s">
        <v>25</v>
      </c>
      <c r="C11" s="62">
        <v>8.200103E7</v>
      </c>
      <c r="D11" s="57" t="s">
        <v>42</v>
      </c>
      <c r="E11" s="63" t="s">
        <v>34</v>
      </c>
      <c r="F11" s="59" t="s">
        <v>32</v>
      </c>
      <c r="G11" s="60">
        <v>8.0</v>
      </c>
    </row>
    <row r="12">
      <c r="A12" s="50">
        <f t="shared" si="1"/>
        <v>85400467</v>
      </c>
      <c r="B12" s="61" t="s">
        <v>25</v>
      </c>
      <c r="C12" s="62">
        <v>8.5400467E7</v>
      </c>
      <c r="D12" s="57" t="s">
        <v>43</v>
      </c>
      <c r="E12" s="63" t="s">
        <v>31</v>
      </c>
      <c r="F12" s="59" t="s">
        <v>32</v>
      </c>
      <c r="G12" s="60">
        <v>8.0</v>
      </c>
    </row>
    <row r="13">
      <c r="A13" s="50">
        <f t="shared" si="1"/>
        <v>82001197</v>
      </c>
      <c r="B13" s="61" t="s">
        <v>25</v>
      </c>
      <c r="C13" s="62">
        <v>8.2001197E7</v>
      </c>
      <c r="D13" s="57" t="s">
        <v>44</v>
      </c>
      <c r="E13" s="63" t="s">
        <v>31</v>
      </c>
      <c r="F13" s="59" t="s">
        <v>32</v>
      </c>
      <c r="G13" s="60">
        <v>8.0</v>
      </c>
    </row>
    <row r="14">
      <c r="A14" s="50">
        <f t="shared" si="1"/>
        <v>82001251</v>
      </c>
      <c r="B14" s="61" t="s">
        <v>25</v>
      </c>
      <c r="C14" s="62">
        <v>8.2001251E7</v>
      </c>
      <c r="D14" s="57" t="s">
        <v>45</v>
      </c>
      <c r="E14" s="63" t="s">
        <v>46</v>
      </c>
      <c r="F14" s="59" t="s">
        <v>32</v>
      </c>
      <c r="G14" s="60">
        <v>8.0</v>
      </c>
    </row>
    <row r="15">
      <c r="A15" s="50">
        <f t="shared" si="1"/>
        <v>85300063</v>
      </c>
      <c r="B15" s="61" t="s">
        <v>25</v>
      </c>
      <c r="C15" s="62">
        <v>8.5300063E7</v>
      </c>
      <c r="D15" s="57" t="s">
        <v>47</v>
      </c>
      <c r="E15" s="63" t="s">
        <v>31</v>
      </c>
      <c r="F15" s="59" t="s">
        <v>32</v>
      </c>
      <c r="G15" s="60">
        <v>8.0</v>
      </c>
    </row>
    <row r="16">
      <c r="A16" s="50">
        <f t="shared" si="1"/>
        <v>82001650</v>
      </c>
      <c r="B16" s="61" t="s">
        <v>25</v>
      </c>
      <c r="C16" s="62">
        <v>8.200165E7</v>
      </c>
      <c r="D16" s="57" t="s">
        <v>48</v>
      </c>
      <c r="E16" s="63" t="s">
        <v>34</v>
      </c>
      <c r="F16" s="59" t="s">
        <v>32</v>
      </c>
      <c r="G16" s="60">
        <v>8.0</v>
      </c>
    </row>
    <row r="17">
      <c r="A17" s="50">
        <f t="shared" si="1"/>
        <v>85300080</v>
      </c>
      <c r="B17" s="61" t="s">
        <v>25</v>
      </c>
      <c r="C17" s="62">
        <v>8.530008E7</v>
      </c>
      <c r="D17" s="57" t="s">
        <v>49</v>
      </c>
      <c r="E17" s="63" t="s">
        <v>31</v>
      </c>
      <c r="F17" s="59" t="s">
        <v>32</v>
      </c>
      <c r="G17" s="60">
        <v>8.0</v>
      </c>
    </row>
    <row r="18">
      <c r="A18" s="50">
        <f t="shared" si="1"/>
        <v>85200034</v>
      </c>
      <c r="B18" s="64" t="s">
        <v>25</v>
      </c>
      <c r="C18" s="65">
        <v>8.5200034E7</v>
      </c>
      <c r="D18" s="57" t="s">
        <v>50</v>
      </c>
      <c r="E18" s="66" t="s">
        <v>37</v>
      </c>
      <c r="F18" s="59" t="s">
        <v>32</v>
      </c>
      <c r="G18" s="60">
        <v>8.0</v>
      </c>
    </row>
    <row r="19">
      <c r="A19" s="50">
        <f t="shared" si="1"/>
        <v>81000030</v>
      </c>
      <c r="B19" s="67" t="s">
        <v>51</v>
      </c>
      <c r="C19" s="56">
        <v>8.100003E7</v>
      </c>
      <c r="D19" s="57" t="s">
        <v>52</v>
      </c>
      <c r="E19" s="58" t="s">
        <v>27</v>
      </c>
      <c r="F19" s="59" t="s">
        <v>28</v>
      </c>
      <c r="G19" s="60">
        <v>34.0</v>
      </c>
    </row>
    <row r="20">
      <c r="A20" s="50">
        <f t="shared" si="1"/>
        <v>81000111</v>
      </c>
      <c r="B20" s="68" t="s">
        <v>51</v>
      </c>
      <c r="C20" s="62">
        <v>8.1000111E7</v>
      </c>
      <c r="D20" s="57" t="s">
        <v>53</v>
      </c>
      <c r="E20" s="63" t="s">
        <v>54</v>
      </c>
      <c r="F20" s="59" t="s">
        <v>28</v>
      </c>
      <c r="G20" s="60">
        <v>222.0</v>
      </c>
    </row>
    <row r="21" ht="15.75" customHeight="1">
      <c r="A21" s="50">
        <f t="shared" si="1"/>
        <v>81000138</v>
      </c>
      <c r="B21" s="68" t="s">
        <v>51</v>
      </c>
      <c r="C21" s="62">
        <v>8.1000138E7</v>
      </c>
      <c r="D21" s="57" t="s">
        <v>55</v>
      </c>
      <c r="E21" s="63" t="s">
        <v>54</v>
      </c>
      <c r="F21" s="59" t="s">
        <v>28</v>
      </c>
      <c r="G21" s="60">
        <v>222.0</v>
      </c>
    </row>
    <row r="22" ht="15.75" customHeight="1">
      <c r="A22" s="50">
        <f t="shared" si="1"/>
        <v>81000154</v>
      </c>
      <c r="B22" s="68" t="s">
        <v>51</v>
      </c>
      <c r="C22" s="62">
        <v>8.1000154E7</v>
      </c>
      <c r="D22" s="57" t="s">
        <v>56</v>
      </c>
      <c r="E22" s="63" t="s">
        <v>54</v>
      </c>
      <c r="F22" s="59" t="s">
        <v>28</v>
      </c>
      <c r="G22" s="60">
        <v>222.0</v>
      </c>
    </row>
    <row r="23" ht="15.75" customHeight="1">
      <c r="A23" s="50">
        <f t="shared" si="1"/>
        <v>81000170</v>
      </c>
      <c r="B23" s="69" t="s">
        <v>51</v>
      </c>
      <c r="C23" s="65">
        <v>8.100017E7</v>
      </c>
      <c r="D23" s="57" t="s">
        <v>57</v>
      </c>
      <c r="E23" s="66" t="s">
        <v>54</v>
      </c>
      <c r="F23" s="59" t="s">
        <v>28</v>
      </c>
      <c r="G23" s="60">
        <v>222.0</v>
      </c>
    </row>
    <row r="24" ht="15.75" customHeight="1">
      <c r="A24" s="50">
        <f t="shared" si="1"/>
        <v>84000090</v>
      </c>
      <c r="B24" s="70" t="s">
        <v>58</v>
      </c>
      <c r="C24" s="71">
        <v>8.400009E7</v>
      </c>
      <c r="D24" s="57" t="s">
        <v>59</v>
      </c>
      <c r="E24" s="72" t="s">
        <v>27</v>
      </c>
      <c r="F24" s="59" t="s">
        <v>28</v>
      </c>
      <c r="G24" s="60">
        <v>72.0</v>
      </c>
    </row>
    <row r="25" ht="15.75" customHeight="1">
      <c r="A25" s="50">
        <f t="shared" si="1"/>
        <v>84000139</v>
      </c>
      <c r="B25" s="70" t="s">
        <v>58</v>
      </c>
      <c r="C25" s="71">
        <v>8.4000139E7</v>
      </c>
      <c r="D25" s="57" t="s">
        <v>60</v>
      </c>
      <c r="E25" s="72" t="s">
        <v>34</v>
      </c>
      <c r="F25" s="59" t="s">
        <v>28</v>
      </c>
      <c r="G25" s="60">
        <v>34.0</v>
      </c>
    </row>
    <row r="26" ht="15.75" customHeight="1">
      <c r="A26" s="50">
        <f t="shared" si="1"/>
        <v>84000163</v>
      </c>
      <c r="B26" s="70" t="s">
        <v>58</v>
      </c>
      <c r="C26" s="71">
        <v>8.4000163E7</v>
      </c>
      <c r="D26" s="57" t="s">
        <v>61</v>
      </c>
      <c r="E26" s="72" t="s">
        <v>34</v>
      </c>
      <c r="F26" s="59" t="s">
        <v>28</v>
      </c>
      <c r="G26" s="60">
        <v>21.0</v>
      </c>
    </row>
    <row r="27" ht="15.75" customHeight="1">
      <c r="A27" s="50">
        <f t="shared" si="1"/>
        <v>84000198</v>
      </c>
      <c r="B27" s="61" t="s">
        <v>58</v>
      </c>
      <c r="C27" s="62">
        <v>8.4000198E7</v>
      </c>
      <c r="D27" s="57" t="s">
        <v>62</v>
      </c>
      <c r="E27" s="63" t="s">
        <v>27</v>
      </c>
      <c r="F27" s="59" t="s">
        <v>28</v>
      </c>
      <c r="G27" s="60">
        <v>140.0</v>
      </c>
    </row>
    <row r="28" ht="15.75" customHeight="1">
      <c r="A28" s="50">
        <f t="shared" si="1"/>
        <v>84000244</v>
      </c>
      <c r="B28" s="61" t="s">
        <v>58</v>
      </c>
      <c r="C28" s="62">
        <v>8.4000244E7</v>
      </c>
      <c r="D28" s="57" t="s">
        <v>63</v>
      </c>
      <c r="E28" s="63" t="s">
        <v>54</v>
      </c>
      <c r="F28" s="59" t="s">
        <v>28</v>
      </c>
      <c r="G28" s="60">
        <v>44.0</v>
      </c>
    </row>
    <row r="29" ht="15.75" customHeight="1">
      <c r="A29" s="50">
        <f t="shared" si="1"/>
        <v>84000252</v>
      </c>
      <c r="B29" s="73" t="s">
        <v>58</v>
      </c>
      <c r="C29" s="74">
        <v>8.4000252E7</v>
      </c>
      <c r="D29" s="57" t="s">
        <v>64</v>
      </c>
      <c r="E29" s="75" t="s">
        <v>54</v>
      </c>
      <c r="F29" s="59" t="s">
        <v>28</v>
      </c>
      <c r="G29" s="60">
        <v>44.0</v>
      </c>
    </row>
    <row r="30" ht="15.75" customHeight="1">
      <c r="A30" s="50">
        <f t="shared" si="1"/>
        <v>81000278</v>
      </c>
      <c r="B30" s="67" t="s">
        <v>65</v>
      </c>
      <c r="C30" s="56">
        <v>8.1000278E7</v>
      </c>
      <c r="D30" s="76" t="s">
        <v>66</v>
      </c>
      <c r="E30" s="58" t="s">
        <v>67</v>
      </c>
      <c r="F30" s="59" t="s">
        <v>28</v>
      </c>
      <c r="G30" s="60">
        <v>22.0</v>
      </c>
    </row>
    <row r="31" ht="15.75" customHeight="1">
      <c r="A31" s="50">
        <f t="shared" si="1"/>
        <v>81000294</v>
      </c>
      <c r="B31" s="68" t="s">
        <v>65</v>
      </c>
      <c r="C31" s="62">
        <v>8.1000294E7</v>
      </c>
      <c r="D31" s="57" t="s">
        <v>68</v>
      </c>
      <c r="E31" s="63" t="s">
        <v>67</v>
      </c>
      <c r="F31" s="59" t="s">
        <v>28</v>
      </c>
      <c r="G31" s="60">
        <v>222.0</v>
      </c>
    </row>
    <row r="32" ht="15.75" customHeight="1">
      <c r="A32" s="50">
        <f t="shared" si="1"/>
        <v>81000308</v>
      </c>
      <c r="B32" s="68" t="s">
        <v>65</v>
      </c>
      <c r="C32" s="62">
        <v>8.1000308E7</v>
      </c>
      <c r="D32" s="76" t="s">
        <v>69</v>
      </c>
      <c r="E32" s="63" t="s">
        <v>70</v>
      </c>
      <c r="F32" s="59" t="s">
        <v>28</v>
      </c>
      <c r="G32" s="60">
        <v>44.0</v>
      </c>
    </row>
    <row r="33" ht="15.75" customHeight="1">
      <c r="A33" s="50">
        <f t="shared" si="1"/>
        <v>81000383</v>
      </c>
      <c r="B33" s="68" t="s">
        <v>65</v>
      </c>
      <c r="C33" s="62">
        <v>8.1000383E7</v>
      </c>
      <c r="D33" s="57" t="s">
        <v>71</v>
      </c>
      <c r="E33" s="63" t="s">
        <v>67</v>
      </c>
      <c r="F33" s="59" t="s">
        <v>72</v>
      </c>
      <c r="G33" s="60">
        <v>29.0</v>
      </c>
    </row>
    <row r="34" ht="15.75" customHeight="1">
      <c r="A34" s="50">
        <f t="shared" si="1"/>
        <v>81000405</v>
      </c>
      <c r="B34" s="68" t="s">
        <v>65</v>
      </c>
      <c r="C34" s="62">
        <v>8.1000405E7</v>
      </c>
      <c r="D34" s="57" t="s">
        <v>73</v>
      </c>
      <c r="E34" s="63" t="s">
        <v>67</v>
      </c>
      <c r="F34" s="59" t="s">
        <v>28</v>
      </c>
      <c r="G34" s="60">
        <v>78.0</v>
      </c>
    </row>
    <row r="35" ht="15.75" customHeight="1">
      <c r="A35" s="50">
        <f t="shared" si="1"/>
        <v>81000413</v>
      </c>
      <c r="B35" s="68" t="s">
        <v>65</v>
      </c>
      <c r="C35" s="62">
        <v>8.1000413E7</v>
      </c>
      <c r="D35" s="76" t="s">
        <v>74</v>
      </c>
      <c r="E35" s="63" t="s">
        <v>67</v>
      </c>
      <c r="F35" s="59" t="s">
        <v>28</v>
      </c>
      <c r="G35" s="60">
        <v>96.0</v>
      </c>
    </row>
    <row r="36" ht="15.75" customHeight="1">
      <c r="A36" s="50">
        <f t="shared" si="1"/>
        <v>81000324</v>
      </c>
      <c r="B36" s="68" t="s">
        <v>65</v>
      </c>
      <c r="C36" s="62">
        <v>8.1000324E7</v>
      </c>
      <c r="D36" s="76" t="s">
        <v>75</v>
      </c>
      <c r="E36" s="63" t="s">
        <v>67</v>
      </c>
      <c r="F36" s="59" t="s">
        <v>28</v>
      </c>
      <c r="G36" s="60">
        <v>86.0</v>
      </c>
    </row>
    <row r="37" ht="15.75" customHeight="1">
      <c r="A37" s="50">
        <f t="shared" si="1"/>
        <v>81000340</v>
      </c>
      <c r="B37" s="68" t="s">
        <v>65</v>
      </c>
      <c r="C37" s="62">
        <v>8.100034E7</v>
      </c>
      <c r="D37" s="76" t="s">
        <v>76</v>
      </c>
      <c r="E37" s="63" t="s">
        <v>67</v>
      </c>
      <c r="F37" s="59" t="s">
        <v>28</v>
      </c>
      <c r="G37" s="60">
        <v>193.0</v>
      </c>
    </row>
    <row r="38" ht="15.75" customHeight="1">
      <c r="A38" s="50">
        <f t="shared" si="1"/>
        <v>81000375</v>
      </c>
      <c r="B38" s="68" t="s">
        <v>65</v>
      </c>
      <c r="C38" s="62">
        <v>8.1000375E7</v>
      </c>
      <c r="D38" s="57" t="s">
        <v>77</v>
      </c>
      <c r="E38" s="63" t="s">
        <v>67</v>
      </c>
      <c r="F38" s="59">
        <v>0.0</v>
      </c>
      <c r="G38" s="60">
        <v>14.0</v>
      </c>
    </row>
    <row r="39" ht="15.75" customHeight="1">
      <c r="A39" s="50">
        <f t="shared" si="1"/>
        <v>81000367</v>
      </c>
      <c r="B39" s="68" t="s">
        <v>65</v>
      </c>
      <c r="C39" s="62">
        <v>8.1000367E7</v>
      </c>
      <c r="D39" s="76" t="s">
        <v>78</v>
      </c>
      <c r="E39" s="63" t="s">
        <v>67</v>
      </c>
      <c r="F39" s="59" t="s">
        <v>79</v>
      </c>
      <c r="G39" s="60">
        <v>64.0</v>
      </c>
    </row>
    <row r="40" ht="15.75" customHeight="1">
      <c r="A40" s="50">
        <f t="shared" si="1"/>
        <v>81000421</v>
      </c>
      <c r="B40" s="68" t="s">
        <v>65</v>
      </c>
      <c r="C40" s="62">
        <v>8.1000421E7</v>
      </c>
      <c r="D40" s="57" t="s">
        <v>80</v>
      </c>
      <c r="E40" s="63" t="s">
        <v>67</v>
      </c>
      <c r="F40" s="59">
        <v>0.0</v>
      </c>
      <c r="G40" s="60">
        <v>14.0</v>
      </c>
    </row>
    <row r="41" ht="15.75" customHeight="1">
      <c r="A41" s="50">
        <f t="shared" si="1"/>
        <v>81000430</v>
      </c>
      <c r="B41" s="68" t="s">
        <v>65</v>
      </c>
      <c r="C41" s="62">
        <v>8.100043E7</v>
      </c>
      <c r="D41" s="76" t="s">
        <v>81</v>
      </c>
      <c r="E41" s="63" t="s">
        <v>67</v>
      </c>
      <c r="F41" s="59" t="s">
        <v>28</v>
      </c>
      <c r="G41" s="60">
        <v>86.0</v>
      </c>
    </row>
    <row r="42" ht="15.75" customHeight="1">
      <c r="A42" s="50">
        <f t="shared" si="1"/>
        <v>81000472</v>
      </c>
      <c r="B42" s="68" t="s">
        <v>65</v>
      </c>
      <c r="C42" s="62">
        <v>8.1000472E7</v>
      </c>
      <c r="D42" s="76" t="s">
        <v>82</v>
      </c>
      <c r="E42" s="63" t="s">
        <v>67</v>
      </c>
      <c r="F42" s="59" t="s">
        <v>28</v>
      </c>
      <c r="G42" s="60">
        <v>86.0</v>
      </c>
    </row>
    <row r="43" ht="15.75" customHeight="1">
      <c r="A43" s="50">
        <f t="shared" si="1"/>
        <v>81000480</v>
      </c>
      <c r="B43" s="68" t="s">
        <v>65</v>
      </c>
      <c r="C43" s="62">
        <v>8.100048E7</v>
      </c>
      <c r="D43" s="76" t="s">
        <v>83</v>
      </c>
      <c r="E43" s="63" t="s">
        <v>67</v>
      </c>
      <c r="F43" s="59" t="s">
        <v>28</v>
      </c>
      <c r="G43" s="60">
        <v>110.0</v>
      </c>
    </row>
    <row r="44" ht="15.75" customHeight="1">
      <c r="A44" s="50">
        <f t="shared" si="1"/>
        <v>345</v>
      </c>
      <c r="B44" s="68" t="s">
        <v>65</v>
      </c>
      <c r="C44" s="62">
        <v>345.0</v>
      </c>
      <c r="D44" s="76" t="s">
        <v>84</v>
      </c>
      <c r="E44" s="63" t="s">
        <v>85</v>
      </c>
      <c r="F44" s="59" t="s">
        <v>28</v>
      </c>
      <c r="G44" s="60">
        <v>381.0</v>
      </c>
    </row>
    <row r="45" ht="15.75" customHeight="1">
      <c r="A45" s="50">
        <f t="shared" si="1"/>
        <v>346</v>
      </c>
      <c r="B45" s="68" t="s">
        <v>65</v>
      </c>
      <c r="C45" s="62">
        <v>346.0</v>
      </c>
      <c r="D45" s="76" t="s">
        <v>86</v>
      </c>
      <c r="E45" s="63" t="s">
        <v>85</v>
      </c>
      <c r="F45" s="59" t="s">
        <v>28</v>
      </c>
      <c r="G45" s="60">
        <v>346.0</v>
      </c>
    </row>
    <row r="46" ht="15.75" customHeight="1">
      <c r="A46" s="50">
        <f t="shared" si="1"/>
        <v>348</v>
      </c>
      <c r="B46" s="69" t="s">
        <v>65</v>
      </c>
      <c r="C46" s="65">
        <v>348.0</v>
      </c>
      <c r="D46" s="76" t="s">
        <v>87</v>
      </c>
      <c r="E46" s="66" t="s">
        <v>85</v>
      </c>
      <c r="F46" s="59" t="s">
        <v>28</v>
      </c>
      <c r="G46" s="60">
        <v>313.0</v>
      </c>
    </row>
    <row r="47" ht="15.75" customHeight="1">
      <c r="A47" s="50">
        <f t="shared" si="1"/>
        <v>82000050</v>
      </c>
      <c r="B47" s="55" t="s">
        <v>88</v>
      </c>
      <c r="C47" s="56">
        <v>8.200005E7</v>
      </c>
      <c r="D47" s="57" t="s">
        <v>89</v>
      </c>
      <c r="E47" s="58" t="s">
        <v>90</v>
      </c>
      <c r="F47" s="59" t="s">
        <v>32</v>
      </c>
      <c r="G47" s="60">
        <v>317.0</v>
      </c>
    </row>
    <row r="48" ht="15.75" customHeight="1">
      <c r="A48" s="50">
        <f t="shared" si="1"/>
        <v>82000069</v>
      </c>
      <c r="B48" s="61" t="s">
        <v>88</v>
      </c>
      <c r="C48" s="62">
        <v>8.2000069E7</v>
      </c>
      <c r="D48" s="57" t="s">
        <v>91</v>
      </c>
      <c r="E48" s="63" t="s">
        <v>90</v>
      </c>
      <c r="F48" s="59" t="s">
        <v>32</v>
      </c>
      <c r="G48" s="60">
        <v>311.0</v>
      </c>
    </row>
    <row r="49" ht="15.75" customHeight="1">
      <c r="A49" s="50">
        <f t="shared" si="1"/>
        <v>82000077</v>
      </c>
      <c r="B49" s="61" t="s">
        <v>88</v>
      </c>
      <c r="C49" s="62">
        <v>8.2000077E7</v>
      </c>
      <c r="D49" s="57" t="s">
        <v>92</v>
      </c>
      <c r="E49" s="63" t="s">
        <v>93</v>
      </c>
      <c r="F49" s="59" t="s">
        <v>32</v>
      </c>
      <c r="G49" s="60">
        <v>311.0</v>
      </c>
    </row>
    <row r="50" ht="15.75" customHeight="1">
      <c r="A50" s="50">
        <f t="shared" si="1"/>
        <v>82000085</v>
      </c>
      <c r="B50" s="61" t="s">
        <v>88</v>
      </c>
      <c r="C50" s="62">
        <v>8.2000085E7</v>
      </c>
      <c r="D50" s="57" t="s">
        <v>94</v>
      </c>
      <c r="E50" s="63" t="s">
        <v>93</v>
      </c>
      <c r="F50" s="59" t="s">
        <v>32</v>
      </c>
      <c r="G50" s="60">
        <v>283.0</v>
      </c>
    </row>
    <row r="51" ht="15.75" customHeight="1">
      <c r="A51" s="50">
        <f t="shared" si="1"/>
        <v>82000158</v>
      </c>
      <c r="B51" s="61" t="s">
        <v>88</v>
      </c>
      <c r="C51" s="62">
        <v>8.2000158E7</v>
      </c>
      <c r="D51" s="57" t="s">
        <v>95</v>
      </c>
      <c r="E51" s="63" t="s">
        <v>93</v>
      </c>
      <c r="F51" s="59" t="s">
        <v>32</v>
      </c>
      <c r="G51" s="60">
        <v>383.0</v>
      </c>
    </row>
    <row r="52" ht="15.75" customHeight="1">
      <c r="A52" s="50">
        <f t="shared" si="1"/>
        <v>82000166</v>
      </c>
      <c r="B52" s="61" t="s">
        <v>88</v>
      </c>
      <c r="C52" s="62">
        <v>8.2000166E7</v>
      </c>
      <c r="D52" s="57" t="s">
        <v>96</v>
      </c>
      <c r="E52" s="63" t="s">
        <v>93</v>
      </c>
      <c r="F52" s="59" t="s">
        <v>32</v>
      </c>
      <c r="G52" s="60">
        <v>311.0</v>
      </c>
    </row>
    <row r="53" ht="15.75" customHeight="1">
      <c r="A53" s="50">
        <f t="shared" si="1"/>
        <v>82000174</v>
      </c>
      <c r="B53" s="61" t="s">
        <v>88</v>
      </c>
      <c r="C53" s="62">
        <v>8.2000174E7</v>
      </c>
      <c r="D53" s="57" t="s">
        <v>97</v>
      </c>
      <c r="E53" s="63" t="s">
        <v>93</v>
      </c>
      <c r="F53" s="59" t="s">
        <v>32</v>
      </c>
      <c r="G53" s="60">
        <v>283.0</v>
      </c>
    </row>
    <row r="54" ht="15.75" customHeight="1">
      <c r="A54" s="50">
        <f t="shared" si="1"/>
        <v>82000182</v>
      </c>
      <c r="B54" s="61" t="s">
        <v>88</v>
      </c>
      <c r="C54" s="62">
        <v>8.2000182E7</v>
      </c>
      <c r="D54" s="57" t="s">
        <v>98</v>
      </c>
      <c r="E54" s="63" t="s">
        <v>93</v>
      </c>
      <c r="F54" s="59" t="s">
        <v>32</v>
      </c>
      <c r="G54" s="60">
        <v>271.0</v>
      </c>
    </row>
    <row r="55" ht="15.75" customHeight="1">
      <c r="A55" s="50">
        <f t="shared" si="1"/>
        <v>85200050</v>
      </c>
      <c r="B55" s="61" t="s">
        <v>88</v>
      </c>
      <c r="C55" s="62">
        <v>8.520005E7</v>
      </c>
      <c r="D55" s="57" t="s">
        <v>99</v>
      </c>
      <c r="E55" s="63" t="s">
        <v>90</v>
      </c>
      <c r="F55" s="59" t="s">
        <v>32</v>
      </c>
      <c r="G55" s="60">
        <v>222.0</v>
      </c>
    </row>
    <row r="56" ht="15.75" customHeight="1">
      <c r="A56" s="50">
        <f t="shared" si="1"/>
        <v>85200069</v>
      </c>
      <c r="B56" s="61" t="s">
        <v>88</v>
      </c>
      <c r="C56" s="62">
        <v>8.5200069E7</v>
      </c>
      <c r="D56" s="57" t="s">
        <v>100</v>
      </c>
      <c r="E56" s="63" t="s">
        <v>34</v>
      </c>
      <c r="F56" s="59" t="s">
        <v>32</v>
      </c>
      <c r="G56" s="60">
        <v>122.0</v>
      </c>
    </row>
    <row r="57" ht="15.75" customHeight="1">
      <c r="A57" s="50">
        <f t="shared" si="1"/>
        <v>85200077</v>
      </c>
      <c r="B57" s="61" t="s">
        <v>88</v>
      </c>
      <c r="C57" s="62">
        <v>8.5200077E7</v>
      </c>
      <c r="D57" s="57" t="s">
        <v>101</v>
      </c>
      <c r="E57" s="63" t="s">
        <v>102</v>
      </c>
      <c r="F57" s="59" t="s">
        <v>32</v>
      </c>
      <c r="G57" s="60">
        <v>46.0</v>
      </c>
    </row>
    <row r="58" ht="15.75" customHeight="1">
      <c r="A58" s="50">
        <f t="shared" si="1"/>
        <v>85200093</v>
      </c>
      <c r="B58" s="61" t="s">
        <v>88</v>
      </c>
      <c r="C58" s="62">
        <v>8.5200093E7</v>
      </c>
      <c r="D58" s="57" t="s">
        <v>103</v>
      </c>
      <c r="E58" s="63" t="s">
        <v>104</v>
      </c>
      <c r="F58" s="59" t="s">
        <v>32</v>
      </c>
      <c r="G58" s="60">
        <v>560.0</v>
      </c>
    </row>
    <row r="59" ht="15.75" customHeight="1">
      <c r="A59" s="50">
        <f t="shared" si="1"/>
        <v>85200107</v>
      </c>
      <c r="B59" s="61" t="s">
        <v>88</v>
      </c>
      <c r="C59" s="62">
        <v>8.5200107E7</v>
      </c>
      <c r="D59" s="57" t="s">
        <v>105</v>
      </c>
      <c r="E59" s="63" t="s">
        <v>104</v>
      </c>
      <c r="F59" s="59" t="s">
        <v>32</v>
      </c>
      <c r="G59" s="60">
        <v>844.0</v>
      </c>
    </row>
    <row r="60" ht="15.75" customHeight="1">
      <c r="A60" s="50">
        <f t="shared" si="1"/>
        <v>85200115</v>
      </c>
      <c r="B60" s="61" t="s">
        <v>88</v>
      </c>
      <c r="C60" s="62">
        <v>8.5200115E7</v>
      </c>
      <c r="D60" s="57" t="s">
        <v>106</v>
      </c>
      <c r="E60" s="63" t="s">
        <v>90</v>
      </c>
      <c r="F60" s="59" t="s">
        <v>32</v>
      </c>
      <c r="G60" s="60">
        <v>385.0</v>
      </c>
    </row>
    <row r="61" ht="15.75" customHeight="1">
      <c r="A61" s="50">
        <f t="shared" si="1"/>
        <v>85200123</v>
      </c>
      <c r="B61" s="61" t="s">
        <v>88</v>
      </c>
      <c r="C61" s="62">
        <v>8.5200123E7</v>
      </c>
      <c r="D61" s="57" t="s">
        <v>107</v>
      </c>
      <c r="E61" s="63" t="s">
        <v>90</v>
      </c>
      <c r="F61" s="59" t="s">
        <v>32</v>
      </c>
      <c r="G61" s="60">
        <v>186.0</v>
      </c>
    </row>
    <row r="62" ht="15.75" customHeight="1">
      <c r="A62" s="50">
        <f t="shared" si="1"/>
        <v>85200140</v>
      </c>
      <c r="B62" s="61" t="s">
        <v>88</v>
      </c>
      <c r="C62" s="62">
        <v>8.520014E7</v>
      </c>
      <c r="D62" s="57" t="s">
        <v>108</v>
      </c>
      <c r="E62" s="63" t="s">
        <v>104</v>
      </c>
      <c r="F62" s="59" t="s">
        <v>32</v>
      </c>
      <c r="G62" s="60">
        <v>333.0</v>
      </c>
    </row>
    <row r="63" ht="15.75" customHeight="1">
      <c r="A63" s="50">
        <f t="shared" si="1"/>
        <v>85200131</v>
      </c>
      <c r="B63" s="61" t="s">
        <v>88</v>
      </c>
      <c r="C63" s="62">
        <v>8.5200131E7</v>
      </c>
      <c r="D63" s="57" t="s">
        <v>109</v>
      </c>
      <c r="E63" s="63" t="s">
        <v>90</v>
      </c>
      <c r="F63" s="59" t="s">
        <v>32</v>
      </c>
      <c r="G63" s="60">
        <v>66.0</v>
      </c>
    </row>
    <row r="64" ht="15.75" customHeight="1">
      <c r="A64" s="50">
        <f t="shared" si="1"/>
        <v>85200158</v>
      </c>
      <c r="B64" s="64" t="s">
        <v>88</v>
      </c>
      <c r="C64" s="65">
        <v>8.5200158E7</v>
      </c>
      <c r="D64" s="57" t="s">
        <v>110</v>
      </c>
      <c r="E64" s="66" t="s">
        <v>104</v>
      </c>
      <c r="F64" s="59" t="s">
        <v>32</v>
      </c>
      <c r="G64" s="60">
        <v>533.0</v>
      </c>
    </row>
    <row r="65" ht="15.75" customHeight="1">
      <c r="A65" s="50">
        <f t="shared" si="1"/>
        <v>85200166</v>
      </c>
      <c r="B65" s="77" t="s">
        <v>88</v>
      </c>
      <c r="C65" s="78">
        <v>8.5200166E7</v>
      </c>
      <c r="D65" s="79" t="s">
        <v>111</v>
      </c>
      <c r="E65" s="72" t="s">
        <v>90</v>
      </c>
      <c r="F65" s="59" t="s">
        <v>32</v>
      </c>
      <c r="G65" s="60">
        <v>258.0</v>
      </c>
    </row>
    <row r="66" ht="15.75" customHeight="1">
      <c r="A66" s="50">
        <f t="shared" si="1"/>
        <v>85100021</v>
      </c>
      <c r="B66" s="77" t="s">
        <v>112</v>
      </c>
      <c r="C66" s="62">
        <v>8.5100021E7</v>
      </c>
      <c r="D66" s="79" t="s">
        <v>113</v>
      </c>
      <c r="E66" s="72" t="s">
        <v>34</v>
      </c>
      <c r="F66" s="59" t="s">
        <v>72</v>
      </c>
      <c r="G66" s="60">
        <v>955.0</v>
      </c>
    </row>
    <row r="67" ht="15.75" customHeight="1">
      <c r="A67" s="50">
        <f t="shared" si="1"/>
        <v>85100030</v>
      </c>
      <c r="B67" s="77" t="s">
        <v>112</v>
      </c>
      <c r="C67" s="62">
        <v>8.510003E7</v>
      </c>
      <c r="D67" s="79" t="s">
        <v>114</v>
      </c>
      <c r="E67" s="72" t="s">
        <v>34</v>
      </c>
      <c r="F67" s="59" t="s">
        <v>72</v>
      </c>
      <c r="G67" s="60">
        <v>390.0</v>
      </c>
    </row>
    <row r="68" ht="15.75" customHeight="1">
      <c r="A68" s="50">
        <f t="shared" si="1"/>
        <v>85100031</v>
      </c>
      <c r="B68" s="77" t="s">
        <v>112</v>
      </c>
      <c r="C68" s="62">
        <v>8.5100031E7</v>
      </c>
      <c r="D68" s="76" t="s">
        <v>115</v>
      </c>
      <c r="E68" s="72" t="s">
        <v>34</v>
      </c>
      <c r="F68" s="59" t="s">
        <v>72</v>
      </c>
      <c r="G68" s="60">
        <v>2776.0</v>
      </c>
    </row>
    <row r="69" ht="15.75" customHeight="1">
      <c r="A69" s="50">
        <f t="shared" si="1"/>
        <v>85100064</v>
      </c>
      <c r="B69" s="68" t="s">
        <v>112</v>
      </c>
      <c r="C69" s="62">
        <v>8.5100064E7</v>
      </c>
      <c r="D69" s="76" t="s">
        <v>116</v>
      </c>
      <c r="E69" s="63" t="s">
        <v>117</v>
      </c>
      <c r="F69" s="59" t="s">
        <v>32</v>
      </c>
      <c r="G69" s="60">
        <v>172.0</v>
      </c>
    </row>
    <row r="70" ht="15.75" customHeight="1">
      <c r="A70" s="50">
        <f t="shared" si="1"/>
        <v>85100072</v>
      </c>
      <c r="B70" s="68" t="s">
        <v>112</v>
      </c>
      <c r="C70" s="62">
        <v>8.5100072E7</v>
      </c>
      <c r="D70" s="76" t="s">
        <v>118</v>
      </c>
      <c r="E70" s="63" t="s">
        <v>119</v>
      </c>
      <c r="F70" s="59" t="s">
        <v>72</v>
      </c>
      <c r="G70" s="60">
        <v>66.0</v>
      </c>
    </row>
    <row r="71" ht="15.75" customHeight="1">
      <c r="A71" s="50">
        <f t="shared" si="1"/>
        <v>85100099</v>
      </c>
      <c r="B71" s="68" t="s">
        <v>112</v>
      </c>
      <c r="C71" s="62">
        <v>8.5100099E7</v>
      </c>
      <c r="D71" s="57" t="s">
        <v>120</v>
      </c>
      <c r="E71" s="63" t="s">
        <v>121</v>
      </c>
      <c r="F71" s="59" t="s">
        <v>122</v>
      </c>
      <c r="G71" s="60">
        <v>58.0</v>
      </c>
    </row>
    <row r="72" ht="15.75" customHeight="1">
      <c r="A72" s="50">
        <f t="shared" si="1"/>
        <v>85100102</v>
      </c>
      <c r="B72" s="68" t="s">
        <v>112</v>
      </c>
      <c r="C72" s="62">
        <v>8.5100102E7</v>
      </c>
      <c r="D72" s="76" t="s">
        <v>123</v>
      </c>
      <c r="E72" s="63" t="s">
        <v>121</v>
      </c>
      <c r="F72" s="59" t="s">
        <v>122</v>
      </c>
      <c r="G72" s="60">
        <v>76.0</v>
      </c>
    </row>
    <row r="73" ht="15.75" customHeight="1">
      <c r="A73" s="50">
        <f t="shared" si="1"/>
        <v>85100110</v>
      </c>
      <c r="B73" s="68" t="s">
        <v>112</v>
      </c>
      <c r="C73" s="62">
        <v>8.510011E7</v>
      </c>
      <c r="D73" s="57" t="s">
        <v>124</v>
      </c>
      <c r="E73" s="63" t="s">
        <v>121</v>
      </c>
      <c r="F73" s="59" t="s">
        <v>122</v>
      </c>
      <c r="G73" s="60">
        <v>82.0</v>
      </c>
    </row>
    <row r="74" ht="15.75" customHeight="1">
      <c r="A74" s="50">
        <f t="shared" si="1"/>
        <v>85100129</v>
      </c>
      <c r="B74" s="68" t="s">
        <v>112</v>
      </c>
      <c r="C74" s="62">
        <v>8.5100129E7</v>
      </c>
      <c r="D74" s="57" t="s">
        <v>125</v>
      </c>
      <c r="E74" s="63" t="s">
        <v>121</v>
      </c>
      <c r="F74" s="59" t="s">
        <v>122</v>
      </c>
      <c r="G74" s="60">
        <v>98.0</v>
      </c>
    </row>
    <row r="75" ht="15.75" customHeight="1">
      <c r="A75" s="50">
        <f t="shared" si="1"/>
        <v>85100137</v>
      </c>
      <c r="B75" s="68" t="s">
        <v>112</v>
      </c>
      <c r="C75" s="62">
        <v>8.5100137E7</v>
      </c>
      <c r="D75" s="57" t="s">
        <v>126</v>
      </c>
      <c r="E75" s="63" t="s">
        <v>34</v>
      </c>
      <c r="F75" s="59" t="s">
        <v>122</v>
      </c>
      <c r="G75" s="60">
        <v>61.0</v>
      </c>
    </row>
    <row r="76" ht="15.75" customHeight="1">
      <c r="A76" s="50">
        <f t="shared" si="1"/>
        <v>85100145</v>
      </c>
      <c r="B76" s="68" t="s">
        <v>112</v>
      </c>
      <c r="C76" s="62">
        <v>8.5100145E7</v>
      </c>
      <c r="D76" s="57" t="s">
        <v>127</v>
      </c>
      <c r="E76" s="63" t="s">
        <v>34</v>
      </c>
      <c r="F76" s="59" t="s">
        <v>122</v>
      </c>
      <c r="G76" s="60">
        <v>88.0</v>
      </c>
    </row>
    <row r="77" ht="15.75" customHeight="1">
      <c r="A77" s="50">
        <f t="shared" si="1"/>
        <v>85100153</v>
      </c>
      <c r="B77" s="68" t="s">
        <v>112</v>
      </c>
      <c r="C77" s="62">
        <v>8.5100153E7</v>
      </c>
      <c r="D77" s="57" t="s">
        <v>128</v>
      </c>
      <c r="E77" s="63" t="s">
        <v>34</v>
      </c>
      <c r="F77" s="59" t="s">
        <v>122</v>
      </c>
      <c r="G77" s="60">
        <v>122.0</v>
      </c>
    </row>
    <row r="78" ht="15.75" customHeight="1">
      <c r="A78" s="50">
        <f t="shared" si="1"/>
        <v>85100161</v>
      </c>
      <c r="B78" s="68" t="s">
        <v>112</v>
      </c>
      <c r="C78" s="62">
        <v>8.5100161E7</v>
      </c>
      <c r="D78" s="57" t="s">
        <v>129</v>
      </c>
      <c r="E78" s="63" t="s">
        <v>34</v>
      </c>
      <c r="F78" s="59" t="s">
        <v>122</v>
      </c>
      <c r="G78" s="60">
        <v>122.0</v>
      </c>
    </row>
    <row r="79" ht="15.75" customHeight="1">
      <c r="A79" s="50">
        <f t="shared" si="1"/>
        <v>85100196</v>
      </c>
      <c r="B79" s="68" t="s">
        <v>112</v>
      </c>
      <c r="C79" s="62">
        <v>8.5100196E7</v>
      </c>
      <c r="D79" s="57" t="s">
        <v>130</v>
      </c>
      <c r="E79" s="63" t="s">
        <v>121</v>
      </c>
      <c r="F79" s="59" t="s">
        <v>122</v>
      </c>
      <c r="G79" s="60">
        <v>61.0</v>
      </c>
    </row>
    <row r="80" ht="15.75" customHeight="1">
      <c r="A80" s="50">
        <f t="shared" si="1"/>
        <v>85100200</v>
      </c>
      <c r="B80" s="68" t="s">
        <v>112</v>
      </c>
      <c r="C80" s="62">
        <v>8.51002E7</v>
      </c>
      <c r="D80" s="57" t="s">
        <v>131</v>
      </c>
      <c r="E80" s="63" t="s">
        <v>121</v>
      </c>
      <c r="F80" s="59" t="s">
        <v>122</v>
      </c>
      <c r="G80" s="60">
        <v>88.0</v>
      </c>
    </row>
    <row r="81" ht="15.75" customHeight="1">
      <c r="A81" s="50">
        <f t="shared" si="1"/>
        <v>85100218</v>
      </c>
      <c r="B81" s="68" t="s">
        <v>112</v>
      </c>
      <c r="C81" s="62">
        <v>8.5100218E7</v>
      </c>
      <c r="D81" s="57" t="s">
        <v>132</v>
      </c>
      <c r="E81" s="63" t="s">
        <v>121</v>
      </c>
      <c r="F81" s="59" t="s">
        <v>122</v>
      </c>
      <c r="G81" s="60">
        <v>122.0</v>
      </c>
    </row>
    <row r="82" ht="15.75" customHeight="1">
      <c r="A82" s="50">
        <f t="shared" si="1"/>
        <v>85100226</v>
      </c>
      <c r="B82" s="68" t="s">
        <v>112</v>
      </c>
      <c r="C82" s="62">
        <v>8.5100226E7</v>
      </c>
      <c r="D82" s="57" t="s">
        <v>133</v>
      </c>
      <c r="E82" s="63" t="s">
        <v>121</v>
      </c>
      <c r="F82" s="59" t="s">
        <v>122</v>
      </c>
      <c r="G82" s="60">
        <v>122.0</v>
      </c>
    </row>
    <row r="83" ht="15.75" customHeight="1">
      <c r="A83" s="50">
        <f t="shared" si="1"/>
        <v>84000031</v>
      </c>
      <c r="B83" s="68" t="s">
        <v>134</v>
      </c>
      <c r="C83" s="62">
        <v>8.4000031E7</v>
      </c>
      <c r="D83" s="57" t="s">
        <v>135</v>
      </c>
      <c r="E83" s="63" t="s">
        <v>27</v>
      </c>
      <c r="F83" s="59" t="s">
        <v>28</v>
      </c>
      <c r="G83" s="60">
        <v>42.0</v>
      </c>
    </row>
    <row r="84" ht="15.75" customHeight="1">
      <c r="A84" s="50">
        <f t="shared" si="1"/>
        <v>84000058</v>
      </c>
      <c r="B84" s="68" t="s">
        <v>134</v>
      </c>
      <c r="C84" s="62">
        <v>8.4000058E7</v>
      </c>
      <c r="D84" s="57" t="s">
        <v>136</v>
      </c>
      <c r="E84" s="63" t="s">
        <v>27</v>
      </c>
      <c r="F84" s="59" t="s">
        <v>32</v>
      </c>
      <c r="G84" s="60">
        <v>49.0</v>
      </c>
    </row>
    <row r="85" ht="15.75" customHeight="1">
      <c r="A85" s="50">
        <f t="shared" si="1"/>
        <v>84000074</v>
      </c>
      <c r="B85" s="68" t="s">
        <v>134</v>
      </c>
      <c r="C85" s="62">
        <v>8.4000074E7</v>
      </c>
      <c r="D85" s="57" t="s">
        <v>137</v>
      </c>
      <c r="E85" s="63" t="s">
        <v>27</v>
      </c>
      <c r="F85" s="59" t="s">
        <v>32</v>
      </c>
      <c r="G85" s="60">
        <v>49.0</v>
      </c>
    </row>
    <row r="86" ht="15.75" customHeight="1">
      <c r="A86" s="50">
        <f t="shared" si="1"/>
        <v>84000112</v>
      </c>
      <c r="B86" s="80" t="s">
        <v>134</v>
      </c>
      <c r="C86" s="74">
        <v>8.4000112E7</v>
      </c>
      <c r="D86" s="81" t="s">
        <v>138</v>
      </c>
      <c r="E86" s="75" t="s">
        <v>139</v>
      </c>
      <c r="F86" s="82" t="s">
        <v>28</v>
      </c>
      <c r="G86" s="83">
        <v>76.0</v>
      </c>
    </row>
    <row r="87" ht="15.75" customHeight="1">
      <c r="A87" s="50">
        <f t="shared" si="1"/>
        <v>81000014</v>
      </c>
      <c r="B87" s="55" t="s">
        <v>134</v>
      </c>
      <c r="C87" s="56">
        <v>8.1000014E7</v>
      </c>
      <c r="D87" s="57" t="s">
        <v>140</v>
      </c>
      <c r="E87" s="58" t="s">
        <v>27</v>
      </c>
      <c r="F87" s="59" t="s">
        <v>28</v>
      </c>
      <c r="G87" s="60">
        <v>70.0</v>
      </c>
    </row>
    <row r="88" ht="15.75" customHeight="1">
      <c r="A88" s="50">
        <f t="shared" si="1"/>
        <v>87000032</v>
      </c>
      <c r="B88" s="61" t="s">
        <v>134</v>
      </c>
      <c r="C88" s="62">
        <v>8.7000032E7</v>
      </c>
      <c r="D88" s="57" t="s">
        <v>141</v>
      </c>
      <c r="E88" s="63" t="s">
        <v>27</v>
      </c>
      <c r="F88" s="59" t="s">
        <v>28</v>
      </c>
      <c r="G88" s="60">
        <v>70.0</v>
      </c>
    </row>
    <row r="89" ht="15.75" customHeight="1">
      <c r="A89" s="50">
        <f t="shared" si="1"/>
        <v>83000020</v>
      </c>
      <c r="B89" s="61" t="s">
        <v>134</v>
      </c>
      <c r="C89" s="62">
        <v>8.300002E7</v>
      </c>
      <c r="D89" s="57" t="s">
        <v>142</v>
      </c>
      <c r="E89" s="63" t="s">
        <v>143</v>
      </c>
      <c r="F89" s="59" t="s">
        <v>32</v>
      </c>
      <c r="G89" s="60">
        <v>168.0</v>
      </c>
    </row>
    <row r="90" ht="15.75" customHeight="1">
      <c r="A90" s="50">
        <f t="shared" si="1"/>
        <v>87000040</v>
      </c>
      <c r="B90" s="61" t="s">
        <v>134</v>
      </c>
      <c r="C90" s="62">
        <v>8.700004E7</v>
      </c>
      <c r="D90" s="57" t="s">
        <v>144</v>
      </c>
      <c r="E90" s="63" t="s">
        <v>145</v>
      </c>
      <c r="F90" s="59" t="s">
        <v>32</v>
      </c>
      <c r="G90" s="60">
        <v>170.0</v>
      </c>
    </row>
    <row r="91" ht="15.75" customHeight="1">
      <c r="A91" s="50">
        <f t="shared" si="1"/>
        <v>83000046</v>
      </c>
      <c r="B91" s="61" t="s">
        <v>134</v>
      </c>
      <c r="C91" s="62">
        <v>8.3000046E7</v>
      </c>
      <c r="D91" s="57" t="s">
        <v>146</v>
      </c>
      <c r="E91" s="63" t="s">
        <v>147</v>
      </c>
      <c r="F91" s="59" t="s">
        <v>32</v>
      </c>
      <c r="G91" s="60">
        <v>168.0</v>
      </c>
    </row>
    <row r="92" ht="15.75" customHeight="1">
      <c r="A92" s="50">
        <f t="shared" si="1"/>
        <v>87000059</v>
      </c>
      <c r="B92" s="61" t="s">
        <v>134</v>
      </c>
      <c r="C92" s="62">
        <v>8.7000059E7</v>
      </c>
      <c r="D92" s="57" t="s">
        <v>148</v>
      </c>
      <c r="E92" s="63" t="s">
        <v>145</v>
      </c>
      <c r="F92" s="59" t="s">
        <v>32</v>
      </c>
      <c r="G92" s="60">
        <v>168.0</v>
      </c>
    </row>
    <row r="93" ht="15.75" customHeight="1">
      <c r="A93" s="50">
        <f t="shared" si="1"/>
        <v>83000062</v>
      </c>
      <c r="B93" s="61" t="s">
        <v>134</v>
      </c>
      <c r="C93" s="62">
        <v>8.3000062E7</v>
      </c>
      <c r="D93" s="57" t="s">
        <v>149</v>
      </c>
      <c r="E93" s="63" t="s">
        <v>143</v>
      </c>
      <c r="F93" s="59" t="s">
        <v>32</v>
      </c>
      <c r="G93" s="60">
        <v>168.0</v>
      </c>
    </row>
    <row r="94" ht="15.75" customHeight="1">
      <c r="A94" s="50">
        <f t="shared" si="1"/>
        <v>87000067</v>
      </c>
      <c r="B94" s="61" t="s">
        <v>134</v>
      </c>
      <c r="C94" s="62">
        <v>8.7000067E7</v>
      </c>
      <c r="D94" s="57" t="s">
        <v>150</v>
      </c>
      <c r="E94" s="63" t="s">
        <v>145</v>
      </c>
      <c r="F94" s="59" t="s">
        <v>32</v>
      </c>
      <c r="G94" s="60">
        <v>168.0</v>
      </c>
    </row>
    <row r="95" ht="15.75" customHeight="1">
      <c r="A95" s="50">
        <f t="shared" si="1"/>
        <v>83000089</v>
      </c>
      <c r="B95" s="61" t="s">
        <v>134</v>
      </c>
      <c r="C95" s="62">
        <v>8.3000089E7</v>
      </c>
      <c r="D95" s="57" t="s">
        <v>151</v>
      </c>
      <c r="E95" s="63" t="s">
        <v>27</v>
      </c>
      <c r="F95" s="59" t="s">
        <v>32</v>
      </c>
      <c r="G95" s="60">
        <v>73.0</v>
      </c>
    </row>
    <row r="96" ht="15.75" customHeight="1">
      <c r="A96" s="50">
        <f t="shared" si="1"/>
        <v>83000097</v>
      </c>
      <c r="B96" s="61" t="s">
        <v>134</v>
      </c>
      <c r="C96" s="62">
        <v>8.3000097E7</v>
      </c>
      <c r="D96" s="57" t="s">
        <v>152</v>
      </c>
      <c r="E96" s="63" t="s">
        <v>153</v>
      </c>
      <c r="F96" s="59" t="s">
        <v>72</v>
      </c>
      <c r="G96" s="60">
        <v>701.0</v>
      </c>
    </row>
    <row r="97" ht="15.75" customHeight="1">
      <c r="A97" s="50">
        <f t="shared" si="1"/>
        <v>83000100</v>
      </c>
      <c r="B97" s="61" t="s">
        <v>134</v>
      </c>
      <c r="C97" s="62">
        <v>8.30001E7</v>
      </c>
      <c r="D97" s="57" t="s">
        <v>154</v>
      </c>
      <c r="E97" s="63" t="s">
        <v>153</v>
      </c>
      <c r="F97" s="59" t="s">
        <v>72</v>
      </c>
      <c r="G97" s="60">
        <v>761.0</v>
      </c>
    </row>
    <row r="98" ht="15.75" customHeight="1">
      <c r="A98" s="50">
        <f t="shared" si="1"/>
        <v>83000127</v>
      </c>
      <c r="B98" s="61" t="s">
        <v>134</v>
      </c>
      <c r="C98" s="62">
        <v>8.3000127E7</v>
      </c>
      <c r="D98" s="57" t="s">
        <v>155</v>
      </c>
      <c r="E98" s="63" t="s">
        <v>102</v>
      </c>
      <c r="F98" s="59" t="s">
        <v>32</v>
      </c>
      <c r="G98" s="60">
        <v>105.0</v>
      </c>
    </row>
    <row r="99" ht="15.75" customHeight="1">
      <c r="A99" s="50">
        <f t="shared" si="1"/>
        <v>83000151</v>
      </c>
      <c r="B99" s="61" t="s">
        <v>134</v>
      </c>
      <c r="C99" s="62">
        <v>8.3000151E7</v>
      </c>
      <c r="D99" s="57" t="s">
        <v>156</v>
      </c>
      <c r="E99" s="63" t="s">
        <v>102</v>
      </c>
      <c r="F99" s="59" t="s">
        <v>32</v>
      </c>
      <c r="G99" s="60">
        <v>212.0</v>
      </c>
    </row>
    <row r="100" ht="15.75" customHeight="1">
      <c r="A100" s="50">
        <f t="shared" si="1"/>
        <v>82000212</v>
      </c>
      <c r="B100" s="61" t="s">
        <v>157</v>
      </c>
      <c r="C100" s="62">
        <v>8.2000212E7</v>
      </c>
      <c r="D100" s="76" t="s">
        <v>158</v>
      </c>
      <c r="E100" s="63" t="s">
        <v>159</v>
      </c>
      <c r="F100" s="59" t="s">
        <v>32</v>
      </c>
      <c r="G100" s="60">
        <v>181.0</v>
      </c>
    </row>
    <row r="101" ht="15.75" customHeight="1">
      <c r="A101" s="50">
        <f t="shared" si="1"/>
        <v>82000417</v>
      </c>
      <c r="B101" s="61" t="s">
        <v>157</v>
      </c>
      <c r="C101" s="62">
        <v>8.2000417E7</v>
      </c>
      <c r="D101" s="76" t="s">
        <v>160</v>
      </c>
      <c r="E101" s="63" t="s">
        <v>161</v>
      </c>
      <c r="F101" s="59" t="s">
        <v>162</v>
      </c>
      <c r="G101" s="60">
        <v>198.0</v>
      </c>
    </row>
    <row r="102" ht="15.75" customHeight="1">
      <c r="A102" s="50">
        <f t="shared" si="1"/>
        <v>82000557</v>
      </c>
      <c r="B102" s="61" t="s">
        <v>157</v>
      </c>
      <c r="C102" s="62">
        <v>8.2000557E7</v>
      </c>
      <c r="D102" s="57" t="s">
        <v>163</v>
      </c>
      <c r="E102" s="63" t="s">
        <v>164</v>
      </c>
      <c r="F102" s="59" t="s">
        <v>165</v>
      </c>
      <c r="G102" s="60">
        <v>180.0</v>
      </c>
    </row>
    <row r="103" ht="15.75" customHeight="1">
      <c r="A103" s="50">
        <f t="shared" si="1"/>
        <v>82000646</v>
      </c>
      <c r="B103" s="64" t="s">
        <v>157</v>
      </c>
      <c r="C103" s="65">
        <v>8.2000646E7</v>
      </c>
      <c r="D103" s="84" t="s">
        <v>166</v>
      </c>
      <c r="E103" s="66" t="s">
        <v>167</v>
      </c>
      <c r="F103" s="85" t="s">
        <v>162</v>
      </c>
      <c r="G103" s="86">
        <v>855.0</v>
      </c>
    </row>
    <row r="104" ht="15.75" customHeight="1">
      <c r="A104" s="50">
        <f t="shared" si="1"/>
        <v>82000662</v>
      </c>
      <c r="B104" s="77" t="s">
        <v>157</v>
      </c>
      <c r="C104" s="87">
        <v>8.2000662E7</v>
      </c>
      <c r="D104" s="57" t="s">
        <v>168</v>
      </c>
      <c r="E104" s="72" t="s">
        <v>167</v>
      </c>
      <c r="F104" s="59" t="s">
        <v>162</v>
      </c>
      <c r="G104" s="60">
        <v>810.0</v>
      </c>
    </row>
    <row r="105" ht="15.75" customHeight="1">
      <c r="A105" s="50">
        <f t="shared" si="1"/>
        <v>82000689</v>
      </c>
      <c r="B105" s="68" t="s">
        <v>157</v>
      </c>
      <c r="C105" s="62">
        <v>8.2000689E7</v>
      </c>
      <c r="D105" s="57" t="s">
        <v>169</v>
      </c>
      <c r="E105" s="63" t="s">
        <v>167</v>
      </c>
      <c r="F105" s="59" t="s">
        <v>162</v>
      </c>
      <c r="G105" s="60">
        <v>317.0</v>
      </c>
    </row>
    <row r="106" ht="15.75" customHeight="1">
      <c r="A106" s="50">
        <f t="shared" si="1"/>
        <v>82000921</v>
      </c>
      <c r="B106" s="68" t="s">
        <v>157</v>
      </c>
      <c r="C106" s="62">
        <v>8.2000921E7</v>
      </c>
      <c r="D106" s="57" t="s">
        <v>170</v>
      </c>
      <c r="E106" s="63" t="s">
        <v>139</v>
      </c>
      <c r="F106" s="59" t="s">
        <v>162</v>
      </c>
      <c r="G106" s="60">
        <v>144.0</v>
      </c>
    </row>
    <row r="107" ht="15.75" customHeight="1">
      <c r="A107" s="50">
        <f t="shared" si="1"/>
        <v>82000948</v>
      </c>
      <c r="B107" s="68" t="s">
        <v>157</v>
      </c>
      <c r="C107" s="62">
        <v>8.2000948E7</v>
      </c>
      <c r="D107" s="76" t="s">
        <v>171</v>
      </c>
      <c r="E107" s="63" t="s">
        <v>139</v>
      </c>
      <c r="F107" s="59" t="s">
        <v>162</v>
      </c>
      <c r="G107" s="60">
        <v>144.0</v>
      </c>
    </row>
    <row r="108" ht="15.75" customHeight="1">
      <c r="A108" s="50">
        <f t="shared" si="1"/>
        <v>82000980</v>
      </c>
      <c r="B108" s="68" t="s">
        <v>157</v>
      </c>
      <c r="C108" s="62">
        <v>8.200098E7</v>
      </c>
      <c r="D108" s="57" t="s">
        <v>172</v>
      </c>
      <c r="E108" s="63" t="s">
        <v>173</v>
      </c>
      <c r="F108" s="59" t="s">
        <v>32</v>
      </c>
      <c r="G108" s="60">
        <v>2093.0</v>
      </c>
    </row>
    <row r="109" ht="15.75" customHeight="1">
      <c r="A109" s="50">
        <f t="shared" si="1"/>
        <v>85300047</v>
      </c>
      <c r="B109" s="68" t="s">
        <v>157</v>
      </c>
      <c r="C109" s="62">
        <v>8.5300047E7</v>
      </c>
      <c r="D109" s="57" t="s">
        <v>174</v>
      </c>
      <c r="E109" s="63" t="s">
        <v>34</v>
      </c>
      <c r="F109" s="59" t="s">
        <v>28</v>
      </c>
      <c r="G109" s="60">
        <v>144.0</v>
      </c>
    </row>
    <row r="110" ht="15.75" customHeight="1">
      <c r="A110" s="50">
        <f t="shared" si="1"/>
        <v>85300039</v>
      </c>
      <c r="B110" s="68" t="s">
        <v>157</v>
      </c>
      <c r="C110" s="62">
        <v>8.5300039E7</v>
      </c>
      <c r="D110" s="57" t="s">
        <v>175</v>
      </c>
      <c r="E110" s="63" t="s">
        <v>176</v>
      </c>
      <c r="F110" s="59" t="s">
        <v>165</v>
      </c>
      <c r="G110" s="60">
        <v>44.0</v>
      </c>
    </row>
    <row r="111" ht="15.75" customHeight="1">
      <c r="A111" s="50">
        <f t="shared" si="1"/>
        <v>82001138</v>
      </c>
      <c r="B111" s="68" t="s">
        <v>157</v>
      </c>
      <c r="C111" s="62">
        <v>8.2001138E7</v>
      </c>
      <c r="D111" s="57" t="s">
        <v>177</v>
      </c>
      <c r="E111" s="63" t="s">
        <v>34</v>
      </c>
      <c r="F111" s="59" t="s">
        <v>32</v>
      </c>
      <c r="G111" s="60">
        <v>251.0</v>
      </c>
    </row>
    <row r="112" ht="15.75" customHeight="1">
      <c r="A112" s="50">
        <f t="shared" si="1"/>
        <v>82000190</v>
      </c>
      <c r="B112" s="68" t="s">
        <v>178</v>
      </c>
      <c r="C112" s="62">
        <v>8.200019E7</v>
      </c>
      <c r="D112" s="76" t="s">
        <v>179</v>
      </c>
      <c r="E112" s="63" t="s">
        <v>180</v>
      </c>
      <c r="F112" s="59" t="s">
        <v>72</v>
      </c>
      <c r="G112" s="60">
        <v>198.0</v>
      </c>
    </row>
    <row r="113" ht="15.75" customHeight="1">
      <c r="A113" s="50">
        <f t="shared" si="1"/>
        <v>82000239</v>
      </c>
      <c r="B113" s="68" t="s">
        <v>178</v>
      </c>
      <c r="C113" s="62">
        <v>8.2000239E7</v>
      </c>
      <c r="D113" s="57" t="s">
        <v>181</v>
      </c>
      <c r="E113" s="63" t="s">
        <v>182</v>
      </c>
      <c r="F113" s="59" t="s">
        <v>28</v>
      </c>
      <c r="G113" s="60">
        <v>161.0</v>
      </c>
    </row>
    <row r="114" ht="15.75" customHeight="1">
      <c r="A114" s="50">
        <f t="shared" si="1"/>
        <v>82000247</v>
      </c>
      <c r="B114" s="68" t="s">
        <v>178</v>
      </c>
      <c r="C114" s="62">
        <v>8.2000247E7</v>
      </c>
      <c r="D114" s="57" t="s">
        <v>183</v>
      </c>
      <c r="E114" s="63" t="s">
        <v>182</v>
      </c>
      <c r="F114" s="59" t="s">
        <v>28</v>
      </c>
      <c r="G114" s="60">
        <v>161.0</v>
      </c>
    </row>
    <row r="115" ht="15.75" customHeight="1">
      <c r="A115" s="50">
        <f t="shared" si="1"/>
        <v>82000255</v>
      </c>
      <c r="B115" s="80" t="s">
        <v>178</v>
      </c>
      <c r="C115" s="88">
        <v>8.2000255E7</v>
      </c>
      <c r="D115" s="76" t="s">
        <v>184</v>
      </c>
      <c r="E115" s="75" t="s">
        <v>182</v>
      </c>
      <c r="F115" s="59" t="s">
        <v>28</v>
      </c>
      <c r="G115" s="60">
        <v>161.0</v>
      </c>
    </row>
    <row r="116" ht="15.75" customHeight="1">
      <c r="A116" s="50">
        <f t="shared" si="1"/>
        <v>82000263</v>
      </c>
      <c r="B116" s="55" t="s">
        <v>178</v>
      </c>
      <c r="C116" s="56">
        <v>8.2000263E7</v>
      </c>
      <c r="D116" s="57" t="s">
        <v>185</v>
      </c>
      <c r="E116" s="58" t="s">
        <v>182</v>
      </c>
      <c r="F116" s="59" t="s">
        <v>28</v>
      </c>
      <c r="G116" s="60">
        <v>161.0</v>
      </c>
    </row>
    <row r="117" ht="15.75" customHeight="1">
      <c r="A117" s="50">
        <f t="shared" si="1"/>
        <v>82000271</v>
      </c>
      <c r="B117" s="61" t="s">
        <v>178</v>
      </c>
      <c r="C117" s="62">
        <v>8.2000271E7</v>
      </c>
      <c r="D117" s="57" t="s">
        <v>186</v>
      </c>
      <c r="E117" s="63" t="s">
        <v>182</v>
      </c>
      <c r="F117" s="59" t="s">
        <v>28</v>
      </c>
      <c r="G117" s="60">
        <v>161.0</v>
      </c>
    </row>
    <row r="118" ht="15.75" customHeight="1">
      <c r="A118" s="50">
        <f t="shared" si="1"/>
        <v>82000280</v>
      </c>
      <c r="B118" s="61" t="s">
        <v>178</v>
      </c>
      <c r="C118" s="62">
        <v>8.200028E7</v>
      </c>
      <c r="D118" s="57" t="s">
        <v>187</v>
      </c>
      <c r="E118" s="63" t="s">
        <v>182</v>
      </c>
      <c r="F118" s="59" t="s">
        <v>28</v>
      </c>
      <c r="G118" s="60">
        <v>161.0</v>
      </c>
    </row>
    <row r="119" ht="15.75" customHeight="1">
      <c r="A119" s="50">
        <f t="shared" si="1"/>
        <v>82000298</v>
      </c>
      <c r="B119" s="61" t="s">
        <v>178</v>
      </c>
      <c r="C119" s="62">
        <v>8.2000298E7</v>
      </c>
      <c r="D119" s="57" t="s">
        <v>188</v>
      </c>
      <c r="E119" s="63" t="s">
        <v>189</v>
      </c>
      <c r="F119" s="59" t="s">
        <v>165</v>
      </c>
      <c r="G119" s="60">
        <v>144.0</v>
      </c>
    </row>
    <row r="120" ht="15.75" customHeight="1">
      <c r="A120" s="50">
        <f t="shared" si="1"/>
        <v>82000301</v>
      </c>
      <c r="B120" s="61" t="s">
        <v>178</v>
      </c>
      <c r="C120" s="62">
        <v>8.2000301E7</v>
      </c>
      <c r="D120" s="57" t="s">
        <v>190</v>
      </c>
      <c r="E120" s="63" t="s">
        <v>189</v>
      </c>
      <c r="F120" s="59" t="s">
        <v>165</v>
      </c>
      <c r="G120" s="60">
        <v>144.0</v>
      </c>
    </row>
    <row r="121" ht="15.75" customHeight="1">
      <c r="A121" s="50" t="str">
        <f t="shared" si="1"/>
        <v>00005850</v>
      </c>
      <c r="B121" s="61" t="s">
        <v>178</v>
      </c>
      <c r="C121" s="62" t="s">
        <v>191</v>
      </c>
      <c r="D121" s="57" t="s">
        <v>192</v>
      </c>
      <c r="E121" s="63" t="s">
        <v>193</v>
      </c>
      <c r="F121" s="59" t="s">
        <v>72</v>
      </c>
      <c r="G121" s="60">
        <v>254.0</v>
      </c>
    </row>
    <row r="122" ht="15.75" customHeight="1">
      <c r="A122" s="50">
        <f t="shared" si="1"/>
        <v>82000352</v>
      </c>
      <c r="B122" s="61" t="s">
        <v>178</v>
      </c>
      <c r="C122" s="62">
        <v>8.2000352E7</v>
      </c>
      <c r="D122" s="57" t="s">
        <v>194</v>
      </c>
      <c r="E122" s="63" t="s">
        <v>180</v>
      </c>
      <c r="F122" s="59" t="s">
        <v>162</v>
      </c>
      <c r="G122" s="60">
        <v>222.0</v>
      </c>
    </row>
    <row r="123" ht="15.75" customHeight="1">
      <c r="A123" s="50">
        <f t="shared" si="1"/>
        <v>82000360</v>
      </c>
      <c r="B123" s="61" t="s">
        <v>178</v>
      </c>
      <c r="C123" s="62">
        <v>8.200036E7</v>
      </c>
      <c r="D123" s="57" t="s">
        <v>195</v>
      </c>
      <c r="E123" s="63" t="s">
        <v>180</v>
      </c>
      <c r="F123" s="59" t="s">
        <v>72</v>
      </c>
      <c r="G123" s="60">
        <v>395.0</v>
      </c>
    </row>
    <row r="124" ht="15.75" customHeight="1">
      <c r="A124" s="50">
        <f t="shared" si="1"/>
        <v>82000387</v>
      </c>
      <c r="B124" s="61" t="s">
        <v>178</v>
      </c>
      <c r="C124" s="62">
        <v>8.2000387E7</v>
      </c>
      <c r="D124" s="57" t="s">
        <v>196</v>
      </c>
      <c r="E124" s="63" t="s">
        <v>180</v>
      </c>
      <c r="F124" s="59" t="s">
        <v>72</v>
      </c>
      <c r="G124" s="60">
        <v>224.0</v>
      </c>
    </row>
    <row r="125" ht="15.75" customHeight="1">
      <c r="A125" s="50">
        <f t="shared" si="1"/>
        <v>82000395</v>
      </c>
      <c r="B125" s="61" t="s">
        <v>178</v>
      </c>
      <c r="C125" s="62">
        <v>8.2000395E7</v>
      </c>
      <c r="D125" s="76" t="s">
        <v>197</v>
      </c>
      <c r="E125" s="63" t="s">
        <v>180</v>
      </c>
      <c r="F125" s="59" t="s">
        <v>162</v>
      </c>
      <c r="G125" s="60">
        <v>217.0</v>
      </c>
    </row>
    <row r="126" ht="15.75" customHeight="1">
      <c r="A126" s="50">
        <f t="shared" si="1"/>
        <v>82000743</v>
      </c>
      <c r="B126" s="61" t="s">
        <v>178</v>
      </c>
      <c r="C126" s="62">
        <v>8.2000743E7</v>
      </c>
      <c r="D126" s="57" t="s">
        <v>198</v>
      </c>
      <c r="E126" s="63" t="s">
        <v>180</v>
      </c>
      <c r="F126" s="59" t="s">
        <v>28</v>
      </c>
      <c r="G126" s="60">
        <v>161.0</v>
      </c>
    </row>
    <row r="127" ht="15.75" customHeight="1">
      <c r="A127" s="50">
        <f t="shared" si="1"/>
        <v>82000778</v>
      </c>
      <c r="B127" s="61" t="s">
        <v>178</v>
      </c>
      <c r="C127" s="62">
        <v>8.2000778E7</v>
      </c>
      <c r="D127" s="57" t="s">
        <v>199</v>
      </c>
      <c r="E127" s="63" t="s">
        <v>180</v>
      </c>
      <c r="F127" s="59" t="s">
        <v>72</v>
      </c>
      <c r="G127" s="60">
        <v>144.0</v>
      </c>
    </row>
    <row r="128" ht="15.75" customHeight="1">
      <c r="A128" s="50">
        <f t="shared" si="1"/>
        <v>82000786</v>
      </c>
      <c r="B128" s="61" t="s">
        <v>178</v>
      </c>
      <c r="C128" s="62">
        <v>8.2000786E7</v>
      </c>
      <c r="D128" s="57" t="s">
        <v>200</v>
      </c>
      <c r="E128" s="63" t="s">
        <v>201</v>
      </c>
      <c r="F128" s="59" t="s">
        <v>32</v>
      </c>
      <c r="G128" s="60">
        <v>232.0</v>
      </c>
    </row>
    <row r="129" ht="15.75" customHeight="1">
      <c r="A129" s="50">
        <f t="shared" si="1"/>
        <v>82000794</v>
      </c>
      <c r="B129" s="61" t="s">
        <v>178</v>
      </c>
      <c r="C129" s="62">
        <v>8.2000794E7</v>
      </c>
      <c r="D129" s="57" t="s">
        <v>202</v>
      </c>
      <c r="E129" s="63" t="s">
        <v>180</v>
      </c>
      <c r="F129" s="59" t="s">
        <v>72</v>
      </c>
      <c r="G129" s="60">
        <v>256.0</v>
      </c>
    </row>
    <row r="130" ht="15.75" customHeight="1">
      <c r="A130" s="50">
        <f t="shared" si="1"/>
        <v>82000808</v>
      </c>
      <c r="B130" s="61" t="s">
        <v>178</v>
      </c>
      <c r="C130" s="62">
        <v>8.2000808E7</v>
      </c>
      <c r="D130" s="57" t="s">
        <v>203</v>
      </c>
      <c r="E130" s="63" t="s">
        <v>180</v>
      </c>
      <c r="F130" s="59" t="s">
        <v>72</v>
      </c>
      <c r="G130" s="60">
        <v>256.0</v>
      </c>
    </row>
    <row r="131" ht="15.75" customHeight="1">
      <c r="A131" s="50">
        <f t="shared" si="1"/>
        <v>82000816</v>
      </c>
      <c r="B131" s="61" t="s">
        <v>178</v>
      </c>
      <c r="C131" s="62">
        <v>8.2000816E7</v>
      </c>
      <c r="D131" s="57" t="s">
        <v>204</v>
      </c>
      <c r="E131" s="63" t="s">
        <v>27</v>
      </c>
      <c r="F131" s="59" t="s">
        <v>32</v>
      </c>
      <c r="G131" s="60">
        <v>73.0</v>
      </c>
    </row>
    <row r="132" ht="15.75" customHeight="1">
      <c r="A132" s="50">
        <f t="shared" si="1"/>
        <v>82000832</v>
      </c>
      <c r="B132" s="61" t="s">
        <v>178</v>
      </c>
      <c r="C132" s="62">
        <v>8.2000832E7</v>
      </c>
      <c r="D132" s="57" t="s">
        <v>205</v>
      </c>
      <c r="E132" s="63" t="s">
        <v>206</v>
      </c>
      <c r="F132" s="59" t="s">
        <v>32</v>
      </c>
      <c r="G132" s="60">
        <v>73.0</v>
      </c>
    </row>
    <row r="133" ht="15.75" customHeight="1">
      <c r="A133" s="50">
        <f t="shared" si="1"/>
        <v>82000859</v>
      </c>
      <c r="B133" s="61" t="s">
        <v>178</v>
      </c>
      <c r="C133" s="62">
        <v>8.2000859E7</v>
      </c>
      <c r="D133" s="57" t="s">
        <v>207</v>
      </c>
      <c r="E133" s="63" t="s">
        <v>27</v>
      </c>
      <c r="F133" s="59" t="s">
        <v>32</v>
      </c>
      <c r="G133" s="60">
        <v>73.0</v>
      </c>
    </row>
    <row r="134" ht="15.75" customHeight="1">
      <c r="A134" s="50">
        <f t="shared" si="1"/>
        <v>82000875</v>
      </c>
      <c r="B134" s="61" t="s">
        <v>178</v>
      </c>
      <c r="C134" s="62">
        <v>8.2000875E7</v>
      </c>
      <c r="D134" s="57" t="s">
        <v>208</v>
      </c>
      <c r="E134" s="63" t="s">
        <v>27</v>
      </c>
      <c r="F134" s="59" t="s">
        <v>32</v>
      </c>
      <c r="G134" s="60">
        <v>73.0</v>
      </c>
    </row>
    <row r="135" ht="15.75" customHeight="1">
      <c r="A135" s="50">
        <f t="shared" si="1"/>
        <v>82000883</v>
      </c>
      <c r="B135" s="61" t="s">
        <v>178</v>
      </c>
      <c r="C135" s="62">
        <v>8.2000883E7</v>
      </c>
      <c r="D135" s="57" t="s">
        <v>209</v>
      </c>
      <c r="E135" s="63" t="s">
        <v>210</v>
      </c>
      <c r="F135" s="59" t="s">
        <v>28</v>
      </c>
      <c r="G135" s="60">
        <v>212.0</v>
      </c>
    </row>
    <row r="136" ht="15.75" customHeight="1">
      <c r="A136" s="50">
        <f t="shared" si="1"/>
        <v>82000891</v>
      </c>
      <c r="B136" s="61" t="s">
        <v>178</v>
      </c>
      <c r="C136" s="62">
        <v>8.2000891E7</v>
      </c>
      <c r="D136" s="57" t="s">
        <v>211</v>
      </c>
      <c r="E136" s="63" t="s">
        <v>210</v>
      </c>
      <c r="F136" s="59" t="s">
        <v>28</v>
      </c>
      <c r="G136" s="60">
        <v>144.0</v>
      </c>
    </row>
    <row r="137" ht="15.75" customHeight="1">
      <c r="A137" s="50">
        <f t="shared" si="1"/>
        <v>82000905</v>
      </c>
      <c r="B137" s="61" t="s">
        <v>178</v>
      </c>
      <c r="C137" s="62">
        <v>8.2000905E7</v>
      </c>
      <c r="D137" s="57" t="s">
        <v>212</v>
      </c>
      <c r="E137" s="63" t="s">
        <v>210</v>
      </c>
      <c r="F137" s="59" t="s">
        <v>28</v>
      </c>
      <c r="G137" s="60">
        <v>212.0</v>
      </c>
    </row>
    <row r="138" ht="15.75" customHeight="1">
      <c r="A138" s="50">
        <f t="shared" si="1"/>
        <v>82000913</v>
      </c>
      <c r="B138" s="61" t="s">
        <v>178</v>
      </c>
      <c r="C138" s="62">
        <v>8.2000913E7</v>
      </c>
      <c r="D138" s="57" t="s">
        <v>213</v>
      </c>
      <c r="E138" s="63" t="s">
        <v>210</v>
      </c>
      <c r="F138" s="59" t="s">
        <v>28</v>
      </c>
      <c r="G138" s="60">
        <v>144.0</v>
      </c>
    </row>
    <row r="139" ht="15.75" customHeight="1">
      <c r="A139" s="50">
        <f t="shared" si="1"/>
        <v>82001073</v>
      </c>
      <c r="B139" s="61" t="s">
        <v>178</v>
      </c>
      <c r="C139" s="62">
        <v>8.2001073E7</v>
      </c>
      <c r="D139" s="57" t="s">
        <v>214</v>
      </c>
      <c r="E139" s="63" t="s">
        <v>34</v>
      </c>
      <c r="F139" s="59" t="s">
        <v>32</v>
      </c>
      <c r="G139" s="60">
        <v>78.0</v>
      </c>
    </row>
    <row r="140" ht="15.75" customHeight="1">
      <c r="A140" s="50">
        <f t="shared" si="1"/>
        <v>82001103</v>
      </c>
      <c r="B140" s="61" t="s">
        <v>178</v>
      </c>
      <c r="C140" s="62">
        <v>8.2001103E7</v>
      </c>
      <c r="D140" s="57" t="s">
        <v>215</v>
      </c>
      <c r="E140" s="63" t="s">
        <v>216</v>
      </c>
      <c r="F140" s="59" t="s">
        <v>28</v>
      </c>
      <c r="G140" s="60">
        <v>161.0</v>
      </c>
    </row>
    <row r="141" ht="15.75" customHeight="1">
      <c r="A141" s="50">
        <f t="shared" si="1"/>
        <v>82001120</v>
      </c>
      <c r="B141" s="61" t="s">
        <v>178</v>
      </c>
      <c r="C141" s="62">
        <v>8.200112E7</v>
      </c>
      <c r="D141" s="57" t="s">
        <v>217</v>
      </c>
      <c r="E141" s="63" t="s">
        <v>216</v>
      </c>
      <c r="F141" s="59" t="s">
        <v>28</v>
      </c>
      <c r="G141" s="60">
        <v>161.0</v>
      </c>
    </row>
    <row r="142" ht="15.75" customHeight="1">
      <c r="A142" s="50">
        <f t="shared" si="1"/>
        <v>82001154</v>
      </c>
      <c r="B142" s="61" t="s">
        <v>178</v>
      </c>
      <c r="C142" s="62">
        <v>8.2001154E7</v>
      </c>
      <c r="D142" s="57" t="s">
        <v>218</v>
      </c>
      <c r="E142" s="63" t="s">
        <v>219</v>
      </c>
      <c r="F142" s="59" t="s">
        <v>72</v>
      </c>
      <c r="G142" s="60">
        <v>198.0</v>
      </c>
    </row>
    <row r="143" ht="15.75" customHeight="1">
      <c r="A143" s="50">
        <f t="shared" si="1"/>
        <v>82001170</v>
      </c>
      <c r="B143" s="61" t="s">
        <v>178</v>
      </c>
      <c r="C143" s="62">
        <v>8.200117E7</v>
      </c>
      <c r="D143" s="57" t="s">
        <v>220</v>
      </c>
      <c r="E143" s="63" t="s">
        <v>221</v>
      </c>
      <c r="F143" s="59" t="s">
        <v>72</v>
      </c>
      <c r="G143" s="60">
        <v>410.0</v>
      </c>
    </row>
    <row r="144" ht="15.75" customHeight="1">
      <c r="A144" s="50">
        <f t="shared" si="1"/>
        <v>82001189</v>
      </c>
      <c r="B144" s="61" t="s">
        <v>178</v>
      </c>
      <c r="C144" s="62">
        <v>8.2001189E7</v>
      </c>
      <c r="D144" s="57" t="s">
        <v>222</v>
      </c>
      <c r="E144" s="63" t="s">
        <v>221</v>
      </c>
      <c r="F144" s="59" t="s">
        <v>72</v>
      </c>
      <c r="G144" s="60">
        <v>214.0</v>
      </c>
    </row>
    <row r="145" ht="15.75" customHeight="1">
      <c r="A145" s="50">
        <f t="shared" si="1"/>
        <v>82001286</v>
      </c>
      <c r="B145" s="61" t="s">
        <v>178</v>
      </c>
      <c r="C145" s="62">
        <v>8.2001286E7</v>
      </c>
      <c r="D145" s="57" t="s">
        <v>223</v>
      </c>
      <c r="E145" s="63" t="s">
        <v>224</v>
      </c>
      <c r="F145" s="59" t="s">
        <v>32</v>
      </c>
      <c r="G145" s="60">
        <v>361.0</v>
      </c>
    </row>
    <row r="146" ht="15.75" customHeight="1">
      <c r="A146" s="50">
        <f t="shared" si="1"/>
        <v>82001294</v>
      </c>
      <c r="B146" s="61" t="s">
        <v>178</v>
      </c>
      <c r="C146" s="62">
        <v>8.2001294E7</v>
      </c>
      <c r="D146" s="57" t="s">
        <v>225</v>
      </c>
      <c r="E146" s="63" t="s">
        <v>224</v>
      </c>
      <c r="F146" s="59" t="s">
        <v>32</v>
      </c>
      <c r="G146" s="60">
        <v>186.0</v>
      </c>
    </row>
    <row r="147" ht="15.75" customHeight="1">
      <c r="A147" s="50">
        <f t="shared" si="1"/>
        <v>5015</v>
      </c>
      <c r="B147" s="61" t="s">
        <v>178</v>
      </c>
      <c r="C147" s="62">
        <v>5015.0</v>
      </c>
      <c r="D147" s="57" t="s">
        <v>226</v>
      </c>
      <c r="E147" s="63" t="s">
        <v>227</v>
      </c>
      <c r="F147" s="59" t="s">
        <v>162</v>
      </c>
      <c r="G147" s="60">
        <v>75.0</v>
      </c>
    </row>
    <row r="148" ht="15.75" customHeight="1">
      <c r="A148" s="50">
        <f t="shared" si="1"/>
        <v>5181</v>
      </c>
      <c r="B148" s="61" t="s">
        <v>178</v>
      </c>
      <c r="C148" s="62">
        <v>5181.0</v>
      </c>
      <c r="D148" s="57" t="s">
        <v>228</v>
      </c>
      <c r="E148" s="63" t="s">
        <v>227</v>
      </c>
      <c r="F148" s="59" t="s">
        <v>162</v>
      </c>
      <c r="G148" s="60">
        <v>360.0</v>
      </c>
    </row>
    <row r="149" ht="15.75" customHeight="1">
      <c r="A149" s="50">
        <f t="shared" si="1"/>
        <v>82001391</v>
      </c>
      <c r="B149" s="61" t="s">
        <v>178</v>
      </c>
      <c r="C149" s="62">
        <v>8.2001391E7</v>
      </c>
      <c r="D149" s="57" t="s">
        <v>229</v>
      </c>
      <c r="E149" s="63" t="s">
        <v>159</v>
      </c>
      <c r="F149" s="59" t="s">
        <v>32</v>
      </c>
      <c r="G149" s="60">
        <v>428.0</v>
      </c>
    </row>
    <row r="150" ht="15.75" customHeight="1">
      <c r="A150" s="50">
        <f t="shared" si="1"/>
        <v>82001499</v>
      </c>
      <c r="B150" s="61" t="s">
        <v>178</v>
      </c>
      <c r="C150" s="62">
        <v>8.2001499E7</v>
      </c>
      <c r="D150" s="57" t="s">
        <v>230</v>
      </c>
      <c r="E150" s="63" t="s">
        <v>31</v>
      </c>
      <c r="F150" s="59" t="s">
        <v>32</v>
      </c>
      <c r="G150" s="60">
        <v>8.0</v>
      </c>
    </row>
    <row r="151" ht="15.75" customHeight="1">
      <c r="A151" s="50">
        <f t="shared" si="1"/>
        <v>82001502</v>
      </c>
      <c r="B151" s="61" t="s">
        <v>178</v>
      </c>
      <c r="C151" s="62">
        <v>8.2001502E7</v>
      </c>
      <c r="D151" s="57" t="s">
        <v>231</v>
      </c>
      <c r="E151" s="63" t="s">
        <v>232</v>
      </c>
      <c r="F151" s="59" t="s">
        <v>72</v>
      </c>
      <c r="G151" s="60">
        <v>622.0</v>
      </c>
    </row>
    <row r="152" ht="15.75" customHeight="1">
      <c r="A152" s="50">
        <f t="shared" si="1"/>
        <v>82001545</v>
      </c>
      <c r="B152" s="61" t="s">
        <v>178</v>
      </c>
      <c r="C152" s="62">
        <v>8.2001545E7</v>
      </c>
      <c r="D152" s="57" t="s">
        <v>233</v>
      </c>
      <c r="E152" s="63" t="s">
        <v>210</v>
      </c>
      <c r="F152" s="59" t="s">
        <v>165</v>
      </c>
      <c r="G152" s="60">
        <v>144.0</v>
      </c>
    </row>
    <row r="153" ht="15.75" customHeight="1">
      <c r="A153" s="50">
        <f t="shared" si="1"/>
        <v>82001510</v>
      </c>
      <c r="B153" s="61" t="s">
        <v>178</v>
      </c>
      <c r="C153" s="62">
        <v>8.200151E7</v>
      </c>
      <c r="D153" s="57" t="s">
        <v>234</v>
      </c>
      <c r="E153" s="63" t="s">
        <v>221</v>
      </c>
      <c r="F153" s="59" t="s">
        <v>72</v>
      </c>
      <c r="G153" s="60">
        <v>521.0</v>
      </c>
    </row>
    <row r="154" ht="15.75" customHeight="1">
      <c r="A154" s="50">
        <f t="shared" si="1"/>
        <v>82001529</v>
      </c>
      <c r="B154" s="61" t="s">
        <v>178</v>
      </c>
      <c r="C154" s="62">
        <v>8.2001529E7</v>
      </c>
      <c r="D154" s="76" t="s">
        <v>235</v>
      </c>
      <c r="E154" s="63" t="s">
        <v>221</v>
      </c>
      <c r="F154" s="59" t="s">
        <v>72</v>
      </c>
      <c r="G154" s="60">
        <v>521.0</v>
      </c>
    </row>
    <row r="155" ht="15.75" customHeight="1">
      <c r="A155" s="50">
        <f t="shared" si="1"/>
        <v>82001553</v>
      </c>
      <c r="B155" s="61" t="s">
        <v>178</v>
      </c>
      <c r="C155" s="62">
        <v>8.2001553E7</v>
      </c>
      <c r="D155" s="57" t="s">
        <v>236</v>
      </c>
      <c r="E155" s="63" t="s">
        <v>237</v>
      </c>
      <c r="F155" s="59" t="s">
        <v>28</v>
      </c>
      <c r="G155" s="60">
        <v>161.0</v>
      </c>
    </row>
    <row r="156" ht="15.75" customHeight="1">
      <c r="A156" s="50">
        <f t="shared" si="1"/>
        <v>82001588</v>
      </c>
      <c r="B156" s="61" t="s">
        <v>178</v>
      </c>
      <c r="C156" s="62">
        <v>8.2001588E7</v>
      </c>
      <c r="D156" s="76" t="s">
        <v>238</v>
      </c>
      <c r="E156" s="63" t="s">
        <v>239</v>
      </c>
      <c r="F156" s="59" t="s">
        <v>28</v>
      </c>
      <c r="G156" s="60">
        <v>333.0</v>
      </c>
    </row>
    <row r="157" ht="15.75" customHeight="1">
      <c r="A157" s="50">
        <f t="shared" si="1"/>
        <v>82001618</v>
      </c>
      <c r="B157" s="61" t="s">
        <v>178</v>
      </c>
      <c r="C157" s="62">
        <v>8.2001618E7</v>
      </c>
      <c r="D157" s="57" t="s">
        <v>240</v>
      </c>
      <c r="E157" s="63" t="s">
        <v>237</v>
      </c>
      <c r="F157" s="59" t="s">
        <v>28</v>
      </c>
      <c r="G157" s="60">
        <v>161.0</v>
      </c>
    </row>
    <row r="158" ht="15.75" customHeight="1">
      <c r="A158" s="50">
        <f t="shared" si="1"/>
        <v>82001596</v>
      </c>
      <c r="B158" s="61" t="s">
        <v>178</v>
      </c>
      <c r="C158" s="62">
        <v>8.2001596E7</v>
      </c>
      <c r="D158" s="57" t="s">
        <v>241</v>
      </c>
      <c r="E158" s="63" t="s">
        <v>239</v>
      </c>
      <c r="F158" s="59" t="s">
        <v>28</v>
      </c>
      <c r="G158" s="60">
        <v>333.0</v>
      </c>
    </row>
    <row r="159" ht="15.75" customHeight="1">
      <c r="A159" s="50">
        <f t="shared" si="1"/>
        <v>82001634</v>
      </c>
      <c r="B159" s="61" t="s">
        <v>178</v>
      </c>
      <c r="C159" s="62">
        <v>8.2001634E7</v>
      </c>
      <c r="D159" s="57" t="s">
        <v>242</v>
      </c>
      <c r="E159" s="63" t="s">
        <v>243</v>
      </c>
      <c r="F159" s="59" t="s">
        <v>72</v>
      </c>
      <c r="G159" s="60">
        <v>322.0</v>
      </c>
    </row>
    <row r="160" ht="15.75" customHeight="1">
      <c r="A160" s="50">
        <f t="shared" si="1"/>
        <v>82001707</v>
      </c>
      <c r="B160" s="61" t="s">
        <v>178</v>
      </c>
      <c r="C160" s="62">
        <v>8.2001707E7</v>
      </c>
      <c r="D160" s="57" t="s">
        <v>244</v>
      </c>
      <c r="E160" s="63" t="s">
        <v>237</v>
      </c>
      <c r="F160" s="59" t="s">
        <v>32</v>
      </c>
      <c r="G160" s="60">
        <v>64.0</v>
      </c>
    </row>
    <row r="161" ht="15.75" customHeight="1">
      <c r="A161" s="50">
        <f t="shared" si="1"/>
        <v>82001715</v>
      </c>
      <c r="B161" s="61" t="s">
        <v>178</v>
      </c>
      <c r="C161" s="62">
        <v>8.2001715E7</v>
      </c>
      <c r="D161" s="57" t="s">
        <v>245</v>
      </c>
      <c r="E161" s="63" t="s">
        <v>237</v>
      </c>
      <c r="F161" s="59" t="s">
        <v>32</v>
      </c>
      <c r="G161" s="60">
        <v>64.0</v>
      </c>
    </row>
    <row r="162" ht="15.75" customHeight="1">
      <c r="A162" s="50">
        <f t="shared" si="1"/>
        <v>4193</v>
      </c>
      <c r="B162" s="61" t="s">
        <v>246</v>
      </c>
      <c r="C162" s="62">
        <v>4193.0</v>
      </c>
      <c r="D162" s="57" t="s">
        <v>247</v>
      </c>
      <c r="E162" s="63" t="s">
        <v>34</v>
      </c>
      <c r="F162" s="59" t="s">
        <v>32</v>
      </c>
      <c r="G162" s="60">
        <v>157.0</v>
      </c>
    </row>
    <row r="163" ht="15.75" customHeight="1">
      <c r="A163" s="50">
        <f t="shared" si="1"/>
        <v>85400033</v>
      </c>
      <c r="B163" s="61" t="s">
        <v>246</v>
      </c>
      <c r="C163" s="62">
        <v>8.5400033E7</v>
      </c>
      <c r="D163" s="57" t="s">
        <v>248</v>
      </c>
      <c r="E163" s="63" t="s">
        <v>249</v>
      </c>
      <c r="F163" s="59" t="s">
        <v>72</v>
      </c>
      <c r="G163" s="60">
        <v>212.0</v>
      </c>
    </row>
    <row r="164" ht="15.75" customHeight="1">
      <c r="A164" s="50">
        <f t="shared" si="1"/>
        <v>85400041</v>
      </c>
      <c r="B164" s="61" t="s">
        <v>246</v>
      </c>
      <c r="C164" s="62">
        <v>8.5400041E7</v>
      </c>
      <c r="D164" s="57" t="s">
        <v>250</v>
      </c>
      <c r="E164" s="63" t="s">
        <v>34</v>
      </c>
      <c r="F164" s="59" t="s">
        <v>72</v>
      </c>
      <c r="G164" s="60">
        <v>212.0</v>
      </c>
    </row>
    <row r="165" ht="15.75" customHeight="1">
      <c r="A165" s="50">
        <f t="shared" si="1"/>
        <v>85400050</v>
      </c>
      <c r="B165" s="61" t="s">
        <v>246</v>
      </c>
      <c r="C165" s="62">
        <v>8.540005E7</v>
      </c>
      <c r="D165" s="57" t="s">
        <v>251</v>
      </c>
      <c r="E165" s="63" t="s">
        <v>249</v>
      </c>
      <c r="F165" s="59" t="s">
        <v>72</v>
      </c>
      <c r="G165" s="60">
        <v>212.0</v>
      </c>
    </row>
    <row r="166" ht="15.75" customHeight="1">
      <c r="A166" s="50">
        <f t="shared" si="1"/>
        <v>85400068</v>
      </c>
      <c r="B166" s="64" t="s">
        <v>246</v>
      </c>
      <c r="C166" s="65">
        <v>8.5400068E7</v>
      </c>
      <c r="D166" s="57" t="s">
        <v>252</v>
      </c>
      <c r="E166" s="66" t="s">
        <v>249</v>
      </c>
      <c r="F166" s="59" t="s">
        <v>72</v>
      </c>
      <c r="G166" s="60">
        <v>212.0</v>
      </c>
    </row>
    <row r="167" ht="15.75" customHeight="1">
      <c r="A167" s="50">
        <f t="shared" si="1"/>
        <v>85400076</v>
      </c>
      <c r="B167" s="77" t="s">
        <v>246</v>
      </c>
      <c r="C167" s="71">
        <v>8.5400076E7</v>
      </c>
      <c r="D167" s="76" t="s">
        <v>253</v>
      </c>
      <c r="E167" s="72" t="s">
        <v>254</v>
      </c>
      <c r="F167" s="59" t="s">
        <v>32</v>
      </c>
      <c r="G167" s="60">
        <v>154.0</v>
      </c>
    </row>
    <row r="168" ht="15.75" customHeight="1">
      <c r="A168" s="50">
        <f t="shared" si="1"/>
        <v>85400084</v>
      </c>
      <c r="B168" s="68" t="s">
        <v>246</v>
      </c>
      <c r="C168" s="62">
        <v>8.5400084E7</v>
      </c>
      <c r="D168" s="76" t="s">
        <v>255</v>
      </c>
      <c r="E168" s="63" t="s">
        <v>254</v>
      </c>
      <c r="F168" s="59" t="s">
        <v>32</v>
      </c>
      <c r="G168" s="60">
        <v>154.0</v>
      </c>
    </row>
    <row r="169" ht="15.75" customHeight="1">
      <c r="A169" s="50">
        <f t="shared" si="1"/>
        <v>85400092</v>
      </c>
      <c r="B169" s="68" t="s">
        <v>246</v>
      </c>
      <c r="C169" s="62">
        <v>8.5400092E7</v>
      </c>
      <c r="D169" s="76" t="s">
        <v>256</v>
      </c>
      <c r="E169" s="63" t="s">
        <v>254</v>
      </c>
      <c r="F169" s="59" t="s">
        <v>32</v>
      </c>
      <c r="G169" s="60">
        <v>583.0</v>
      </c>
    </row>
    <row r="170" ht="15.75" customHeight="1">
      <c r="A170" s="50">
        <f t="shared" si="1"/>
        <v>85400106</v>
      </c>
      <c r="B170" s="68" t="s">
        <v>246</v>
      </c>
      <c r="C170" s="62">
        <v>8.5400106E7</v>
      </c>
      <c r="D170" s="76" t="s">
        <v>257</v>
      </c>
      <c r="E170" s="63" t="s">
        <v>254</v>
      </c>
      <c r="F170" s="59" t="s">
        <v>32</v>
      </c>
      <c r="G170" s="60">
        <v>2166.0</v>
      </c>
    </row>
    <row r="171" ht="15.75" customHeight="1">
      <c r="A171" s="50">
        <f t="shared" si="1"/>
        <v>85400114</v>
      </c>
      <c r="B171" s="68" t="s">
        <v>246</v>
      </c>
      <c r="C171" s="62">
        <v>8.5400114E7</v>
      </c>
      <c r="D171" s="76" t="s">
        <v>258</v>
      </c>
      <c r="E171" s="63" t="s">
        <v>254</v>
      </c>
      <c r="F171" s="59" t="s">
        <v>259</v>
      </c>
      <c r="G171" s="60">
        <v>472.0</v>
      </c>
    </row>
    <row r="172" ht="15.75" customHeight="1">
      <c r="A172" s="50">
        <f t="shared" si="1"/>
        <v>85400149</v>
      </c>
      <c r="B172" s="68" t="s">
        <v>246</v>
      </c>
      <c r="C172" s="62">
        <v>8.5400149E7</v>
      </c>
      <c r="D172" s="57" t="s">
        <v>260</v>
      </c>
      <c r="E172" s="63" t="s">
        <v>261</v>
      </c>
      <c r="F172" s="59" t="s">
        <v>262</v>
      </c>
      <c r="G172" s="60">
        <v>472.0</v>
      </c>
    </row>
    <row r="173" ht="15.75" customHeight="1">
      <c r="A173" s="50">
        <f t="shared" si="1"/>
        <v>85400165</v>
      </c>
      <c r="B173" s="68" t="s">
        <v>246</v>
      </c>
      <c r="C173" s="62">
        <v>8.5400165E7</v>
      </c>
      <c r="D173" s="57" t="s">
        <v>263</v>
      </c>
      <c r="E173" s="63" t="s">
        <v>254</v>
      </c>
      <c r="F173" s="59" t="s">
        <v>32</v>
      </c>
      <c r="G173" s="60">
        <v>872.0</v>
      </c>
    </row>
    <row r="174" ht="15.75" customHeight="1">
      <c r="A174" s="50">
        <f t="shared" si="1"/>
        <v>85400173</v>
      </c>
      <c r="B174" s="68" t="s">
        <v>246</v>
      </c>
      <c r="C174" s="62">
        <v>8.5400173E7</v>
      </c>
      <c r="D174" s="76" t="s">
        <v>264</v>
      </c>
      <c r="E174" s="63" t="s">
        <v>254</v>
      </c>
      <c r="F174" s="59" t="s">
        <v>32</v>
      </c>
      <c r="G174" s="60">
        <v>872.0</v>
      </c>
    </row>
    <row r="175" ht="15.75" customHeight="1">
      <c r="A175" s="50">
        <f t="shared" si="1"/>
        <v>85400157</v>
      </c>
      <c r="B175" s="68" t="s">
        <v>246</v>
      </c>
      <c r="C175" s="62">
        <v>8.5400157E7</v>
      </c>
      <c r="D175" s="76" t="s">
        <v>265</v>
      </c>
      <c r="E175" s="63" t="s">
        <v>254</v>
      </c>
      <c r="F175" s="59" t="s">
        <v>32</v>
      </c>
      <c r="G175" s="60">
        <v>1343.0</v>
      </c>
    </row>
    <row r="176" ht="15.75" customHeight="1">
      <c r="A176" s="50">
        <f t="shared" si="1"/>
        <v>85500038</v>
      </c>
      <c r="B176" s="68" t="s">
        <v>246</v>
      </c>
      <c r="C176" s="62">
        <v>8.5500038E7</v>
      </c>
      <c r="D176" s="57" t="s">
        <v>266</v>
      </c>
      <c r="E176" s="63" t="s">
        <v>267</v>
      </c>
      <c r="F176" s="59" t="s">
        <v>32</v>
      </c>
      <c r="G176" s="60">
        <v>2132.0</v>
      </c>
    </row>
    <row r="177" ht="15.75" customHeight="1">
      <c r="A177" s="50">
        <f t="shared" si="1"/>
        <v>81000243</v>
      </c>
      <c r="B177" s="68" t="s">
        <v>246</v>
      </c>
      <c r="C177" s="62">
        <v>8.1000243E7</v>
      </c>
      <c r="D177" s="57" t="s">
        <v>268</v>
      </c>
      <c r="E177" s="63" t="s">
        <v>34</v>
      </c>
      <c r="F177" s="59" t="s">
        <v>32</v>
      </c>
      <c r="G177" s="60">
        <v>34.0</v>
      </c>
    </row>
    <row r="178" ht="15.75" customHeight="1">
      <c r="A178" s="50">
        <f t="shared" si="1"/>
        <v>4270</v>
      </c>
      <c r="B178" s="68" t="s">
        <v>246</v>
      </c>
      <c r="C178" s="62">
        <v>4270.0</v>
      </c>
      <c r="D178" s="76" t="s">
        <v>269</v>
      </c>
      <c r="E178" s="63" t="s">
        <v>34</v>
      </c>
      <c r="F178" s="59" t="s">
        <v>32</v>
      </c>
      <c r="G178" s="60">
        <v>266.0</v>
      </c>
    </row>
    <row r="179" ht="15.75" customHeight="1">
      <c r="A179" s="50">
        <f t="shared" si="1"/>
        <v>85400181</v>
      </c>
      <c r="B179" s="68" t="s">
        <v>246</v>
      </c>
      <c r="C179" s="62">
        <v>8.5400181E7</v>
      </c>
      <c r="D179" s="76" t="s">
        <v>270</v>
      </c>
      <c r="E179" s="63" t="s">
        <v>254</v>
      </c>
      <c r="F179" s="59" t="s">
        <v>32</v>
      </c>
      <c r="G179" s="60">
        <v>2166.0</v>
      </c>
    </row>
    <row r="180" ht="15.75" customHeight="1">
      <c r="A180" s="50">
        <f t="shared" si="1"/>
        <v>85400190</v>
      </c>
      <c r="B180" s="68" t="s">
        <v>246</v>
      </c>
      <c r="C180" s="62">
        <v>8.540019E7</v>
      </c>
      <c r="D180" s="76" t="s">
        <v>271</v>
      </c>
      <c r="E180" s="63" t="s">
        <v>117</v>
      </c>
      <c r="F180" s="59" t="s">
        <v>32</v>
      </c>
      <c r="G180" s="60">
        <v>847.0</v>
      </c>
    </row>
    <row r="181" ht="15.75" customHeight="1">
      <c r="A181" s="50">
        <f t="shared" si="1"/>
        <v>4192</v>
      </c>
      <c r="B181" s="68" t="s">
        <v>246</v>
      </c>
      <c r="C181" s="62">
        <v>4192.0</v>
      </c>
      <c r="D181" s="76" t="s">
        <v>272</v>
      </c>
      <c r="E181" s="63" t="s">
        <v>34</v>
      </c>
      <c r="F181" s="59" t="s">
        <v>32</v>
      </c>
      <c r="G181" s="60">
        <v>709.0</v>
      </c>
    </row>
    <row r="182" ht="15.75" customHeight="1">
      <c r="A182" s="50">
        <f t="shared" si="1"/>
        <v>85400211</v>
      </c>
      <c r="B182" s="68" t="s">
        <v>246</v>
      </c>
      <c r="C182" s="62">
        <v>8.5400211E7</v>
      </c>
      <c r="D182" s="76" t="s">
        <v>273</v>
      </c>
      <c r="E182" s="63" t="s">
        <v>274</v>
      </c>
      <c r="F182" s="59" t="s">
        <v>32</v>
      </c>
      <c r="G182" s="60">
        <v>134.0</v>
      </c>
    </row>
    <row r="183" ht="15.75" customHeight="1">
      <c r="A183" s="50">
        <f t="shared" si="1"/>
        <v>85400220</v>
      </c>
      <c r="B183" s="68" t="s">
        <v>246</v>
      </c>
      <c r="C183" s="62">
        <v>8.540022E7</v>
      </c>
      <c r="D183" s="76" t="s">
        <v>275</v>
      </c>
      <c r="E183" s="63" t="s">
        <v>261</v>
      </c>
      <c r="F183" s="59" t="s">
        <v>32</v>
      </c>
      <c r="G183" s="60">
        <v>299.0</v>
      </c>
    </row>
    <row r="184" ht="15.75" customHeight="1">
      <c r="A184" s="50">
        <f t="shared" si="1"/>
        <v>85400246</v>
      </c>
      <c r="B184" s="68" t="s">
        <v>246</v>
      </c>
      <c r="C184" s="62">
        <v>8.5400246E7</v>
      </c>
      <c r="D184" s="76" t="s">
        <v>276</v>
      </c>
      <c r="E184" s="63" t="s">
        <v>277</v>
      </c>
      <c r="F184" s="59" t="s">
        <v>28</v>
      </c>
      <c r="G184" s="60">
        <v>672.0</v>
      </c>
    </row>
    <row r="185" ht="15.75" customHeight="1">
      <c r="A185" s="50">
        <f t="shared" si="1"/>
        <v>85400254</v>
      </c>
      <c r="B185" s="68" t="s">
        <v>246</v>
      </c>
      <c r="C185" s="62">
        <v>8.5400254E7</v>
      </c>
      <c r="D185" s="76" t="s">
        <v>278</v>
      </c>
      <c r="E185" s="63" t="s">
        <v>277</v>
      </c>
      <c r="F185" s="59" t="s">
        <v>28</v>
      </c>
      <c r="G185" s="60">
        <v>672.0</v>
      </c>
    </row>
    <row r="186" ht="15.75" customHeight="1">
      <c r="A186" s="50">
        <f t="shared" si="1"/>
        <v>85400262</v>
      </c>
      <c r="B186" s="68" t="s">
        <v>246</v>
      </c>
      <c r="C186" s="62">
        <v>8.5400262E7</v>
      </c>
      <c r="D186" s="76" t="s">
        <v>279</v>
      </c>
      <c r="E186" s="63" t="s">
        <v>280</v>
      </c>
      <c r="F186" s="59" t="s">
        <v>32</v>
      </c>
      <c r="G186" s="60">
        <v>118.0</v>
      </c>
    </row>
    <row r="187" ht="15.75" customHeight="1">
      <c r="A187" s="50">
        <f t="shared" si="1"/>
        <v>85400270</v>
      </c>
      <c r="B187" s="68" t="s">
        <v>246</v>
      </c>
      <c r="C187" s="62">
        <v>8.540027E7</v>
      </c>
      <c r="D187" s="57" t="s">
        <v>281</v>
      </c>
      <c r="E187" s="63" t="s">
        <v>282</v>
      </c>
      <c r="F187" s="59" t="s">
        <v>28</v>
      </c>
      <c r="G187" s="60">
        <v>733.0</v>
      </c>
    </row>
    <row r="188" ht="15.75" customHeight="1">
      <c r="A188" s="50">
        <f t="shared" si="1"/>
        <v>85400289</v>
      </c>
      <c r="B188" s="68" t="s">
        <v>246</v>
      </c>
      <c r="C188" s="62">
        <v>8.5400289E7</v>
      </c>
      <c r="D188" s="57" t="s">
        <v>283</v>
      </c>
      <c r="E188" s="63" t="s">
        <v>254</v>
      </c>
      <c r="F188" s="59" t="s">
        <v>32</v>
      </c>
      <c r="G188" s="60">
        <v>882.0</v>
      </c>
    </row>
    <row r="189" ht="15.75" customHeight="1">
      <c r="A189" s="50">
        <f t="shared" si="1"/>
        <v>85400300</v>
      </c>
      <c r="B189" s="68" t="s">
        <v>246</v>
      </c>
      <c r="C189" s="62">
        <v>8.54003E7</v>
      </c>
      <c r="D189" s="76" t="s">
        <v>284</v>
      </c>
      <c r="E189" s="63" t="s">
        <v>254</v>
      </c>
      <c r="F189" s="59" t="s">
        <v>32</v>
      </c>
      <c r="G189" s="60">
        <v>2964.0</v>
      </c>
    </row>
    <row r="190" ht="15.75" customHeight="1">
      <c r="A190" s="50">
        <f t="shared" si="1"/>
        <v>85400319</v>
      </c>
      <c r="B190" s="68" t="s">
        <v>246</v>
      </c>
      <c r="C190" s="62">
        <v>8.5400319E7</v>
      </c>
      <c r="D190" s="76" t="s">
        <v>285</v>
      </c>
      <c r="E190" s="63" t="s">
        <v>254</v>
      </c>
      <c r="F190" s="59" t="s">
        <v>32</v>
      </c>
      <c r="G190" s="60">
        <v>1471.0</v>
      </c>
    </row>
    <row r="191" ht="15.75" customHeight="1">
      <c r="A191" s="50">
        <f t="shared" si="1"/>
        <v>85400343</v>
      </c>
      <c r="B191" s="68" t="s">
        <v>246</v>
      </c>
      <c r="C191" s="62">
        <v>8.5400343E7</v>
      </c>
      <c r="D191" s="57" t="s">
        <v>286</v>
      </c>
      <c r="E191" s="63" t="s">
        <v>254</v>
      </c>
      <c r="F191" s="59" t="s">
        <v>32</v>
      </c>
      <c r="G191" s="60">
        <v>866.0</v>
      </c>
    </row>
    <row r="192" ht="15.75" customHeight="1">
      <c r="A192" s="50">
        <f t="shared" si="1"/>
        <v>85400360</v>
      </c>
      <c r="B192" s="68" t="s">
        <v>246</v>
      </c>
      <c r="C192" s="62">
        <v>8.540036E7</v>
      </c>
      <c r="D192" s="57" t="s">
        <v>287</v>
      </c>
      <c r="E192" s="63" t="s">
        <v>254</v>
      </c>
      <c r="F192" s="59" t="s">
        <v>162</v>
      </c>
      <c r="G192" s="60">
        <v>1680.0</v>
      </c>
    </row>
    <row r="193" ht="15.75" customHeight="1">
      <c r="A193" s="50">
        <f t="shared" si="1"/>
        <v>85400394</v>
      </c>
      <c r="B193" s="68" t="s">
        <v>246</v>
      </c>
      <c r="C193" s="62">
        <v>8.5400394E7</v>
      </c>
      <c r="D193" s="76" t="s">
        <v>288</v>
      </c>
      <c r="E193" s="63" t="s">
        <v>289</v>
      </c>
      <c r="F193" s="59" t="s">
        <v>72</v>
      </c>
      <c r="G193" s="60">
        <v>555.0</v>
      </c>
    </row>
    <row r="194" ht="15.75" customHeight="1">
      <c r="A194" s="50">
        <f t="shared" si="1"/>
        <v>85400386</v>
      </c>
      <c r="B194" s="68" t="s">
        <v>246</v>
      </c>
      <c r="C194" s="62">
        <v>8.5400386E7</v>
      </c>
      <c r="D194" s="76" t="s">
        <v>290</v>
      </c>
      <c r="E194" s="63" t="s">
        <v>289</v>
      </c>
      <c r="F194" s="59" t="s">
        <v>72</v>
      </c>
      <c r="G194" s="60">
        <v>1698.0</v>
      </c>
    </row>
    <row r="195" ht="15.75" customHeight="1">
      <c r="A195" s="50">
        <f t="shared" si="1"/>
        <v>85400378</v>
      </c>
      <c r="B195" s="68" t="s">
        <v>246</v>
      </c>
      <c r="C195" s="62">
        <v>8.5400378E7</v>
      </c>
      <c r="D195" s="76" t="s">
        <v>291</v>
      </c>
      <c r="E195" s="63" t="s">
        <v>289</v>
      </c>
      <c r="F195" s="59" t="s">
        <v>72</v>
      </c>
      <c r="G195" s="60">
        <v>2492.0</v>
      </c>
    </row>
    <row r="196" ht="15.75" customHeight="1">
      <c r="A196" s="50">
        <f t="shared" si="1"/>
        <v>85400408</v>
      </c>
      <c r="B196" s="68" t="s">
        <v>246</v>
      </c>
      <c r="C196" s="62">
        <v>8.5400408E7</v>
      </c>
      <c r="D196" s="76" t="s">
        <v>292</v>
      </c>
      <c r="E196" s="63" t="s">
        <v>293</v>
      </c>
      <c r="F196" s="59" t="s">
        <v>72</v>
      </c>
      <c r="G196" s="60">
        <v>1578.0</v>
      </c>
    </row>
    <row r="197" ht="15.75" customHeight="1">
      <c r="A197" s="50">
        <f t="shared" si="1"/>
        <v>85400416</v>
      </c>
      <c r="B197" s="68" t="s">
        <v>246</v>
      </c>
      <c r="C197" s="62">
        <v>8.5400416E7</v>
      </c>
      <c r="D197" s="76" t="s">
        <v>294</v>
      </c>
      <c r="E197" s="63" t="s">
        <v>293</v>
      </c>
      <c r="F197" s="59" t="s">
        <v>72</v>
      </c>
      <c r="G197" s="60">
        <v>1277.0</v>
      </c>
    </row>
    <row r="198" ht="15.75" customHeight="1">
      <c r="A198" s="50">
        <f t="shared" si="1"/>
        <v>85400424</v>
      </c>
      <c r="B198" s="68" t="s">
        <v>246</v>
      </c>
      <c r="C198" s="62">
        <v>8.5400424E7</v>
      </c>
      <c r="D198" s="76" t="s">
        <v>295</v>
      </c>
      <c r="E198" s="63" t="s">
        <v>293</v>
      </c>
      <c r="F198" s="59" t="s">
        <v>72</v>
      </c>
      <c r="G198" s="60">
        <v>1578.0</v>
      </c>
    </row>
    <row r="199" ht="15.75" customHeight="1">
      <c r="A199" s="50">
        <f t="shared" si="1"/>
        <v>85400483</v>
      </c>
      <c r="B199" s="68" t="s">
        <v>246</v>
      </c>
      <c r="C199" s="62">
        <v>8.5400483E7</v>
      </c>
      <c r="D199" s="76" t="s">
        <v>296</v>
      </c>
      <c r="E199" s="63" t="s">
        <v>34</v>
      </c>
      <c r="F199" s="59" t="s">
        <v>72</v>
      </c>
      <c r="G199" s="60">
        <v>364.0</v>
      </c>
    </row>
    <row r="200" ht="15.75" customHeight="1">
      <c r="A200" s="50">
        <f t="shared" si="1"/>
        <v>85400491</v>
      </c>
      <c r="B200" s="68" t="s">
        <v>246</v>
      </c>
      <c r="C200" s="62">
        <v>8.5400491E7</v>
      </c>
      <c r="D200" s="76" t="s">
        <v>297</v>
      </c>
      <c r="E200" s="63" t="s">
        <v>34</v>
      </c>
      <c r="F200" s="59" t="s">
        <v>72</v>
      </c>
      <c r="G200" s="60">
        <v>364.0</v>
      </c>
    </row>
    <row r="201" ht="15.75" customHeight="1">
      <c r="A201" s="50">
        <f t="shared" si="1"/>
        <v>85400513</v>
      </c>
      <c r="B201" s="68" t="s">
        <v>246</v>
      </c>
      <c r="C201" s="62">
        <v>8.5400513E7</v>
      </c>
      <c r="D201" s="76" t="s">
        <v>298</v>
      </c>
      <c r="E201" s="63" t="s">
        <v>299</v>
      </c>
      <c r="F201" s="59" t="s">
        <v>32</v>
      </c>
      <c r="G201" s="60">
        <v>1554.0</v>
      </c>
    </row>
    <row r="202" ht="15.75" customHeight="1">
      <c r="A202" s="50">
        <f t="shared" si="1"/>
        <v>85400521</v>
      </c>
      <c r="B202" s="68" t="s">
        <v>246</v>
      </c>
      <c r="C202" s="62">
        <v>8.5400521E7</v>
      </c>
      <c r="D202" s="76" t="s">
        <v>300</v>
      </c>
      <c r="E202" s="63" t="s">
        <v>299</v>
      </c>
      <c r="F202" s="59" t="s">
        <v>32</v>
      </c>
      <c r="G202" s="60">
        <v>1554.0</v>
      </c>
    </row>
    <row r="203" ht="15.75" customHeight="1">
      <c r="A203" s="50">
        <f t="shared" si="1"/>
        <v>85400530</v>
      </c>
      <c r="B203" s="68" t="s">
        <v>246</v>
      </c>
      <c r="C203" s="62">
        <v>8.540053E7</v>
      </c>
      <c r="D203" s="76" t="s">
        <v>301</v>
      </c>
      <c r="E203" s="63" t="s">
        <v>302</v>
      </c>
      <c r="F203" s="59" t="s">
        <v>32</v>
      </c>
      <c r="G203" s="60">
        <v>761.0</v>
      </c>
    </row>
    <row r="204" ht="15.75" customHeight="1">
      <c r="A204" s="50">
        <f t="shared" si="1"/>
        <v>85400548</v>
      </c>
      <c r="B204" s="68" t="s">
        <v>246</v>
      </c>
      <c r="C204" s="62">
        <v>8.5400548E7</v>
      </c>
      <c r="D204" s="76" t="s">
        <v>303</v>
      </c>
      <c r="E204" s="63" t="s">
        <v>302</v>
      </c>
      <c r="F204" s="59" t="s">
        <v>32</v>
      </c>
      <c r="G204" s="60">
        <v>761.0</v>
      </c>
    </row>
    <row r="205" ht="15.75" customHeight="1">
      <c r="A205" s="50">
        <f t="shared" si="1"/>
        <v>85400556</v>
      </c>
      <c r="B205" s="68" t="s">
        <v>246</v>
      </c>
      <c r="C205" s="62">
        <v>8.5400556E7</v>
      </c>
      <c r="D205" s="76" t="s">
        <v>304</v>
      </c>
      <c r="E205" s="63" t="s">
        <v>305</v>
      </c>
      <c r="F205" s="59" t="s">
        <v>32</v>
      </c>
      <c r="G205" s="60">
        <v>472.0</v>
      </c>
    </row>
    <row r="206" ht="15.75" customHeight="1">
      <c r="A206" s="50">
        <f t="shared" si="1"/>
        <v>4194</v>
      </c>
      <c r="B206" s="68" t="s">
        <v>246</v>
      </c>
      <c r="C206" s="62">
        <v>4194.0</v>
      </c>
      <c r="D206" s="76" t="s">
        <v>306</v>
      </c>
      <c r="E206" s="63" t="s">
        <v>34</v>
      </c>
      <c r="F206" s="59" t="s">
        <v>32</v>
      </c>
      <c r="G206" s="60">
        <v>358.0</v>
      </c>
    </row>
    <row r="207" ht="15.75" customHeight="1">
      <c r="A207" s="50">
        <f t="shared" si="1"/>
        <v>86000357</v>
      </c>
      <c r="B207" s="68" t="s">
        <v>307</v>
      </c>
      <c r="C207" s="62">
        <v>8.6000357E7</v>
      </c>
      <c r="D207" s="76" t="s">
        <v>308</v>
      </c>
      <c r="E207" s="63" t="s">
        <v>34</v>
      </c>
      <c r="F207" s="59" t="s">
        <v>28</v>
      </c>
      <c r="G207" s="60">
        <v>260.0</v>
      </c>
    </row>
    <row r="208" ht="15.75" customHeight="1">
      <c r="A208" s="50">
        <f t="shared" si="1"/>
        <v>6150</v>
      </c>
      <c r="B208" s="68" t="s">
        <v>307</v>
      </c>
      <c r="C208" s="62">
        <v>6150.0</v>
      </c>
      <c r="D208" s="76" t="s">
        <v>309</v>
      </c>
      <c r="E208" s="63" t="s">
        <v>34</v>
      </c>
      <c r="F208" s="59" t="s">
        <v>28</v>
      </c>
      <c r="G208" s="60">
        <v>260.0</v>
      </c>
    </row>
    <row r="209" ht="15.75" customHeight="1">
      <c r="A209" s="50"/>
      <c r="B209" s="89"/>
      <c r="C209" s="90"/>
      <c r="D209" s="91"/>
      <c r="E209" s="91"/>
      <c r="F209" s="91"/>
      <c r="G209" s="91"/>
    </row>
    <row r="210" ht="15.75" customHeight="1">
      <c r="A210" s="50"/>
      <c r="B210" s="69"/>
      <c r="C210" s="92"/>
      <c r="D210" s="93"/>
      <c r="E210" s="94"/>
      <c r="F210" s="94"/>
      <c r="G210" s="94"/>
    </row>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2022-05-30T20:03:10Z</dcterms:created>
  <dc:creator>Ivan Cesar Vaghini</dc:creator>
</cp:coreProperties>
</file>